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 Gröhbiel\Dropbox\1_Projekte\4_GiZ Vietnam\Guide\"/>
    </mc:Choice>
  </mc:AlternateContent>
  <xr:revisionPtr revIDLastSave="0" documentId="13_ncr:1_{6E85EE24-051B-40F0-91EC-BD5EB27A564C}" xr6:coauthVersionLast="47" xr6:coauthVersionMax="47" xr10:uidLastSave="{00000000-0000-0000-0000-000000000000}"/>
  <bookViews>
    <workbookView xWindow="43185" yWindow="2145" windowWidth="21600" windowHeight="11145" firstSheet="1" activeTab="2" xr2:uid="{7A6D9340-5C55-7D4E-BD6C-06E47D7FE8DE}"/>
  </bookViews>
  <sheets>
    <sheet name="Home" sheetId="15" r:id="rId1"/>
    <sheet name="Journal" sheetId="1" r:id="rId2"/>
    <sheet name="Dashboard" sheetId="11" r:id="rId3"/>
    <sheet name="Ratios" sheetId="13" r:id="rId4"/>
    <sheet name="Project Specifications" sheetId="10" r:id="rId5"/>
  </sheets>
  <definedNames>
    <definedName name="Content">'Project Specifications'!$C$2:$C$4</definedName>
    <definedName name="Delivery_ICT_and_related_Activities">'Project Specifications'!$D$2:$D$6</definedName>
    <definedName name="Project_Design_and_Management">'Project Specifications'!$A$2:$A$6</definedName>
    <definedName name="Training_and_Support">'Project Specifications'!$B$2:$B$6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1" l="1"/>
  <c r="A15" i="11"/>
  <c r="B38" i="13" l="1"/>
  <c r="B17" i="13"/>
  <c r="M40" i="11"/>
  <c r="B40" i="11"/>
  <c r="L40" i="11" s="1"/>
  <c r="C38" i="13" s="1"/>
  <c r="D38" i="13" s="1"/>
  <c r="F38" i="13" s="1"/>
  <c r="G38" i="13" s="1"/>
  <c r="M17" i="11"/>
  <c r="B17" i="11"/>
  <c r="L17" i="11" s="1"/>
  <c r="N17" i="11" l="1"/>
  <c r="C17" i="13"/>
  <c r="D17" i="13" s="1"/>
  <c r="F17" i="13" s="1"/>
  <c r="G17" i="13" s="1"/>
  <c r="N40" i="11"/>
  <c r="B40" i="13"/>
  <c r="B39" i="13"/>
  <c r="B37" i="13"/>
  <c r="B36" i="13"/>
  <c r="A36" i="13"/>
  <c r="B35" i="13"/>
  <c r="B34" i="13"/>
  <c r="B33" i="13"/>
  <c r="A33" i="13"/>
  <c r="B32" i="13"/>
  <c r="B31" i="13"/>
  <c r="B30" i="13"/>
  <c r="B29" i="13"/>
  <c r="B28" i="13"/>
  <c r="A28" i="13"/>
  <c r="B27" i="13"/>
  <c r="B26" i="13"/>
  <c r="B25" i="13"/>
  <c r="B24" i="13"/>
  <c r="B23" i="13"/>
  <c r="A23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A15" i="13"/>
  <c r="A12" i="13"/>
  <c r="A7" i="13"/>
  <c r="A2" i="13"/>
  <c r="C17" i="11"/>
  <c r="E17" i="11" s="1"/>
  <c r="C24" i="11" l="1"/>
  <c r="C40" i="11" s="1"/>
  <c r="E40" i="11" s="1"/>
  <c r="F24" i="11" l="1"/>
  <c r="F40" i="11" s="1"/>
  <c r="H40" i="11" s="1"/>
  <c r="F17" i="11"/>
  <c r="H17" i="11" s="1"/>
  <c r="I24" i="11"/>
  <c r="I40" i="11" s="1"/>
  <c r="K40" i="11" s="1"/>
  <c r="I17" i="11"/>
  <c r="K17" i="11" s="1"/>
  <c r="M28" i="11"/>
  <c r="M27" i="11"/>
  <c r="M26" i="11"/>
  <c r="M29" i="11" l="1"/>
  <c r="M30" i="11"/>
  <c r="M31" i="11"/>
  <c r="M32" i="11"/>
  <c r="M33" i="11"/>
  <c r="M34" i="11"/>
  <c r="M35" i="11"/>
  <c r="M36" i="11"/>
  <c r="M37" i="11"/>
  <c r="M38" i="11"/>
  <c r="M39" i="11"/>
  <c r="M41" i="11"/>
  <c r="M42" i="11"/>
  <c r="M25" i="11"/>
  <c r="M43" i="11" l="1"/>
  <c r="B39" i="11"/>
  <c r="L39" i="11" s="1"/>
  <c r="B41" i="11"/>
  <c r="L41" i="11" s="1"/>
  <c r="B42" i="11"/>
  <c r="L42" i="11" s="1"/>
  <c r="B38" i="11"/>
  <c r="L38" i="11" s="1"/>
  <c r="B36" i="11"/>
  <c r="L36" i="11" s="1"/>
  <c r="B37" i="11"/>
  <c r="L37" i="11" s="1"/>
  <c r="B35" i="11"/>
  <c r="L35" i="11" s="1"/>
  <c r="B31" i="11"/>
  <c r="L31" i="11" s="1"/>
  <c r="B32" i="11"/>
  <c r="L32" i="11" s="1"/>
  <c r="B33" i="11"/>
  <c r="L33" i="11" s="1"/>
  <c r="B34" i="11"/>
  <c r="L34" i="11" s="1"/>
  <c r="B30" i="11"/>
  <c r="L30" i="11" s="1"/>
  <c r="B26" i="11"/>
  <c r="L26" i="11" s="1"/>
  <c r="B27" i="11"/>
  <c r="L27" i="11" s="1"/>
  <c r="B28" i="11"/>
  <c r="L28" i="11" s="1"/>
  <c r="B29" i="11"/>
  <c r="L29" i="11" s="1"/>
  <c r="B25" i="11"/>
  <c r="A38" i="11"/>
  <c r="A35" i="11"/>
  <c r="A30" i="11"/>
  <c r="A25" i="11"/>
  <c r="B2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8" i="11"/>
  <c r="M19" i="11"/>
  <c r="M2" i="11"/>
  <c r="B10" i="11"/>
  <c r="B11" i="11"/>
  <c r="B16" i="11"/>
  <c r="B18" i="11"/>
  <c r="C18" i="11" s="1"/>
  <c r="E18" i="11" s="1"/>
  <c r="B19" i="11"/>
  <c r="B15" i="11"/>
  <c r="B13" i="11"/>
  <c r="L13" i="11" s="1"/>
  <c r="B14" i="11"/>
  <c r="L14" i="11" s="1"/>
  <c r="B12" i="11"/>
  <c r="B8" i="11"/>
  <c r="B9" i="11"/>
  <c r="L9" i="11" s="1"/>
  <c r="C9" i="13" s="1"/>
  <c r="D9" i="13" s="1"/>
  <c r="B7" i="11"/>
  <c r="F7" i="11" s="1"/>
  <c r="H7" i="11" s="1"/>
  <c r="B6" i="11"/>
  <c r="L6" i="11" s="1"/>
  <c r="B5" i="11"/>
  <c r="L5" i="11" s="1"/>
  <c r="C5" i="13" s="1"/>
  <c r="D5" i="13" s="1"/>
  <c r="B4" i="11"/>
  <c r="C4" i="11" s="1"/>
  <c r="E4" i="11" s="1"/>
  <c r="B3" i="11"/>
  <c r="L3" i="11" s="1"/>
  <c r="C3" i="13" s="1"/>
  <c r="D3" i="13" s="1"/>
  <c r="A12" i="11"/>
  <c r="A7" i="11"/>
  <c r="C40" i="13" l="1"/>
  <c r="D40" i="13" s="1"/>
  <c r="F40" i="13" s="1"/>
  <c r="G40" i="13" s="1"/>
  <c r="C31" i="13"/>
  <c r="D31" i="13" s="1"/>
  <c r="F31" i="13" s="1"/>
  <c r="C35" i="13"/>
  <c r="D35" i="13" s="1"/>
  <c r="F35" i="13" s="1"/>
  <c r="G35" i="13" s="1"/>
  <c r="C39" i="13"/>
  <c r="D39" i="13" s="1"/>
  <c r="F39" i="13" s="1"/>
  <c r="G39" i="13" s="1"/>
  <c r="C32" i="13"/>
  <c r="D32" i="13" s="1"/>
  <c r="F32" i="13" s="1"/>
  <c r="G32" i="13" s="1"/>
  <c r="C33" i="13"/>
  <c r="D33" i="13" s="1"/>
  <c r="F33" i="13" s="1"/>
  <c r="G33" i="13" s="1"/>
  <c r="C25" i="13"/>
  <c r="D25" i="13" s="1"/>
  <c r="F25" i="13" s="1"/>
  <c r="G25" i="13" s="1"/>
  <c r="C24" i="13"/>
  <c r="D24" i="13" s="1"/>
  <c r="F24" i="13" s="1"/>
  <c r="G24" i="13" s="1"/>
  <c r="C30" i="13"/>
  <c r="D30" i="13" s="1"/>
  <c r="F30" i="13" s="1"/>
  <c r="G30" i="13" s="1"/>
  <c r="C34" i="13"/>
  <c r="D34" i="13" s="1"/>
  <c r="F34" i="13" s="1"/>
  <c r="G34" i="13" s="1"/>
  <c r="C37" i="13"/>
  <c r="D37" i="13" s="1"/>
  <c r="F37" i="13" s="1"/>
  <c r="G37" i="13" s="1"/>
  <c r="C26" i="13"/>
  <c r="D26" i="13" s="1"/>
  <c r="F26" i="13" s="1"/>
  <c r="G26" i="13" s="1"/>
  <c r="C27" i="13"/>
  <c r="D27" i="13" s="1"/>
  <c r="F27" i="13" s="1"/>
  <c r="G27" i="13" s="1"/>
  <c r="C28" i="13"/>
  <c r="D28" i="13" s="1"/>
  <c r="F28" i="13" s="1"/>
  <c r="C29" i="13"/>
  <c r="D29" i="13" s="1"/>
  <c r="F29" i="13" s="1"/>
  <c r="G29" i="13" s="1"/>
  <c r="C36" i="13"/>
  <c r="D36" i="13" s="1"/>
  <c r="F36" i="13" s="1"/>
  <c r="G36" i="13" s="1"/>
  <c r="L19" i="11"/>
  <c r="C19" i="11"/>
  <c r="E19" i="11" s="1"/>
  <c r="L25" i="11"/>
  <c r="I25" i="11"/>
  <c r="F3" i="13"/>
  <c r="G3" i="13" s="1"/>
  <c r="F9" i="13"/>
  <c r="G9" i="13" s="1"/>
  <c r="F5" i="13"/>
  <c r="G5" i="13" s="1"/>
  <c r="N27" i="11"/>
  <c r="N6" i="11"/>
  <c r="C6" i="13"/>
  <c r="D6" i="13" s="1"/>
  <c r="N28" i="11"/>
  <c r="N34" i="11"/>
  <c r="N35" i="11"/>
  <c r="N42" i="11"/>
  <c r="N41" i="11"/>
  <c r="N37" i="11"/>
  <c r="N13" i="11"/>
  <c r="C13" i="13"/>
  <c r="D13" i="13" s="1"/>
  <c r="N26" i="11"/>
  <c r="N32" i="11"/>
  <c r="N36" i="11"/>
  <c r="N39" i="11"/>
  <c r="N14" i="11"/>
  <c r="C14" i="13"/>
  <c r="D14" i="13" s="1"/>
  <c r="N33" i="11"/>
  <c r="N29" i="11"/>
  <c r="N30" i="11"/>
  <c r="N31" i="11"/>
  <c r="N38" i="11"/>
  <c r="N3" i="11"/>
  <c r="N5" i="11"/>
  <c r="N9" i="11"/>
  <c r="F19" i="11"/>
  <c r="H19" i="11" s="1"/>
  <c r="M20" i="11"/>
  <c r="C2" i="11"/>
  <c r="E2" i="11" s="1"/>
  <c r="I2" i="11"/>
  <c r="K2" i="11" s="1"/>
  <c r="F27" i="11"/>
  <c r="H27" i="11" s="1"/>
  <c r="F31" i="11"/>
  <c r="H31" i="11" s="1"/>
  <c r="F35" i="11"/>
  <c r="H35" i="11" s="1"/>
  <c r="F38" i="11"/>
  <c r="H38" i="11" s="1"/>
  <c r="F25" i="11"/>
  <c r="F33" i="11"/>
  <c r="H33" i="11" s="1"/>
  <c r="F41" i="11"/>
  <c r="H41" i="11" s="1"/>
  <c r="F30" i="11"/>
  <c r="H30" i="11" s="1"/>
  <c r="F28" i="11"/>
  <c r="H28" i="11" s="1"/>
  <c r="F32" i="11"/>
  <c r="H32" i="11" s="1"/>
  <c r="F36" i="11"/>
  <c r="H36" i="11" s="1"/>
  <c r="F39" i="11"/>
  <c r="H39" i="11" s="1"/>
  <c r="F29" i="11"/>
  <c r="H29" i="11" s="1"/>
  <c r="F37" i="11"/>
  <c r="H37" i="11" s="1"/>
  <c r="F26" i="11"/>
  <c r="H26" i="11" s="1"/>
  <c r="F34" i="11"/>
  <c r="H34" i="11" s="1"/>
  <c r="F42" i="11"/>
  <c r="H42" i="11" s="1"/>
  <c r="I29" i="11"/>
  <c r="K29" i="11" s="1"/>
  <c r="I33" i="11"/>
  <c r="K33" i="11" s="1"/>
  <c r="I37" i="11"/>
  <c r="K37" i="11" s="1"/>
  <c r="I41" i="11"/>
  <c r="K41" i="11" s="1"/>
  <c r="I27" i="11"/>
  <c r="K27" i="11" s="1"/>
  <c r="I35" i="11"/>
  <c r="K35" i="11" s="1"/>
  <c r="I32" i="11"/>
  <c r="K32" i="11" s="1"/>
  <c r="I39" i="11"/>
  <c r="K39" i="11" s="1"/>
  <c r="I26" i="11"/>
  <c r="K26" i="11" s="1"/>
  <c r="I30" i="11"/>
  <c r="K30" i="11" s="1"/>
  <c r="I34" i="11"/>
  <c r="K34" i="11" s="1"/>
  <c r="I42" i="11"/>
  <c r="K42" i="11" s="1"/>
  <c r="I31" i="11"/>
  <c r="K31" i="11" s="1"/>
  <c r="I38" i="11"/>
  <c r="K38" i="11" s="1"/>
  <c r="I28" i="11"/>
  <c r="K28" i="11" s="1"/>
  <c r="I36" i="11"/>
  <c r="K36" i="11" s="1"/>
  <c r="L11" i="11"/>
  <c r="C16" i="11"/>
  <c r="E16" i="11" s="1"/>
  <c r="C12" i="11"/>
  <c r="E12" i="11" s="1"/>
  <c r="L10" i="11"/>
  <c r="C8" i="11"/>
  <c r="E8" i="11" s="1"/>
  <c r="C15" i="11"/>
  <c r="E15" i="11" s="1"/>
  <c r="I15" i="11"/>
  <c r="K15" i="11" s="1"/>
  <c r="I4" i="11"/>
  <c r="K4" i="11" s="1"/>
  <c r="F13" i="11"/>
  <c r="H13" i="11" s="1"/>
  <c r="F10" i="11"/>
  <c r="H10" i="11" s="1"/>
  <c r="I12" i="11"/>
  <c r="K12" i="11" s="1"/>
  <c r="F16" i="11"/>
  <c r="H16" i="11" s="1"/>
  <c r="F6" i="11"/>
  <c r="H6" i="11" s="1"/>
  <c r="F18" i="11"/>
  <c r="H18" i="11" s="1"/>
  <c r="I8" i="11"/>
  <c r="K8" i="11" s="1"/>
  <c r="F14" i="11"/>
  <c r="H14" i="11" s="1"/>
  <c r="F5" i="11"/>
  <c r="H5" i="11" s="1"/>
  <c r="C7" i="11"/>
  <c r="E7" i="11" s="1"/>
  <c r="I18" i="11"/>
  <c r="K18" i="11" s="1"/>
  <c r="I14" i="11"/>
  <c r="K14" i="11" s="1"/>
  <c r="I10" i="11"/>
  <c r="K10" i="11" s="1"/>
  <c r="I6" i="11"/>
  <c r="K6" i="11" s="1"/>
  <c r="F2" i="11"/>
  <c r="H2" i="11" s="1"/>
  <c r="F15" i="11"/>
  <c r="H15" i="11" s="1"/>
  <c r="F12" i="11"/>
  <c r="H12" i="11" s="1"/>
  <c r="F8" i="11"/>
  <c r="H8" i="11" s="1"/>
  <c r="F4" i="11"/>
  <c r="H4" i="11" s="1"/>
  <c r="I19" i="11"/>
  <c r="K19" i="11" s="1"/>
  <c r="I11" i="11"/>
  <c r="K11" i="11" s="1"/>
  <c r="I7" i="11"/>
  <c r="K7" i="11" s="1"/>
  <c r="I3" i="11"/>
  <c r="K3" i="11" s="1"/>
  <c r="F9" i="11"/>
  <c r="H9" i="11" s="1"/>
  <c r="C3" i="11"/>
  <c r="E3" i="11" s="1"/>
  <c r="I16" i="11"/>
  <c r="K16" i="11" s="1"/>
  <c r="I13" i="11"/>
  <c r="K13" i="11" s="1"/>
  <c r="I9" i="11"/>
  <c r="K9" i="11" s="1"/>
  <c r="I5" i="11"/>
  <c r="K5" i="11" s="1"/>
  <c r="F11" i="11"/>
  <c r="H11" i="11" s="1"/>
  <c r="F3" i="11"/>
  <c r="H3" i="11" s="1"/>
  <c r="L4" i="11"/>
  <c r="L8" i="11"/>
  <c r="C11" i="11"/>
  <c r="E11" i="11" s="1"/>
  <c r="L2" i="11"/>
  <c r="C2" i="13" s="1"/>
  <c r="L18" i="11"/>
  <c r="C14" i="11"/>
  <c r="E14" i="11" s="1"/>
  <c r="C10" i="11"/>
  <c r="E10" i="11" s="1"/>
  <c r="C6" i="11"/>
  <c r="E6" i="11" s="1"/>
  <c r="L16" i="11"/>
  <c r="C13" i="11"/>
  <c r="E13" i="11" s="1"/>
  <c r="C9" i="11"/>
  <c r="E9" i="11" s="1"/>
  <c r="C5" i="11"/>
  <c r="E5" i="11" s="1"/>
  <c r="C23" i="13" l="1"/>
  <c r="D23" i="13" s="1"/>
  <c r="F23" i="13" s="1"/>
  <c r="I28" i="13"/>
  <c r="G28" i="13"/>
  <c r="I31" i="13"/>
  <c r="G31" i="13"/>
  <c r="L43" i="11"/>
  <c r="N25" i="11"/>
  <c r="N43" i="11" s="1"/>
  <c r="D2" i="13"/>
  <c r="F2" i="13" s="1"/>
  <c r="G2" i="13" s="1"/>
  <c r="F14" i="13"/>
  <c r="G14" i="13" s="1"/>
  <c r="F6" i="13"/>
  <c r="G6" i="13" s="1"/>
  <c r="F13" i="13"/>
  <c r="G13" i="13" s="1"/>
  <c r="N16" i="11"/>
  <c r="C16" i="13"/>
  <c r="D16" i="13" s="1"/>
  <c r="N18" i="11"/>
  <c r="C18" i="13"/>
  <c r="D18" i="13" s="1"/>
  <c r="N4" i="11"/>
  <c r="C4" i="13"/>
  <c r="D4" i="13" s="1"/>
  <c r="N19" i="11"/>
  <c r="C19" i="13"/>
  <c r="D19" i="13" s="1"/>
  <c r="N10" i="11"/>
  <c r="C10" i="13"/>
  <c r="D10" i="13" s="1"/>
  <c r="N11" i="11"/>
  <c r="C11" i="13"/>
  <c r="D11" i="13" s="1"/>
  <c r="N8" i="11"/>
  <c r="C8" i="13"/>
  <c r="D8" i="13" s="1"/>
  <c r="K25" i="11"/>
  <c r="I44" i="11"/>
  <c r="H25" i="11"/>
  <c r="F44" i="11"/>
  <c r="C21" i="11"/>
  <c r="I21" i="11"/>
  <c r="F21" i="11"/>
  <c r="C29" i="11"/>
  <c r="E29" i="11" s="1"/>
  <c r="C33" i="11"/>
  <c r="E33" i="11" s="1"/>
  <c r="C37" i="11"/>
  <c r="E37" i="11" s="1"/>
  <c r="C41" i="11"/>
  <c r="E41" i="11" s="1"/>
  <c r="C26" i="11"/>
  <c r="E26" i="11" s="1"/>
  <c r="C34" i="11"/>
  <c r="E34" i="11" s="1"/>
  <c r="C42" i="11"/>
  <c r="E42" i="11" s="1"/>
  <c r="C31" i="11"/>
  <c r="E31" i="11" s="1"/>
  <c r="C35" i="11"/>
  <c r="E35" i="11" s="1"/>
  <c r="C25" i="11"/>
  <c r="C28" i="11"/>
  <c r="E28" i="11" s="1"/>
  <c r="C32" i="11"/>
  <c r="E32" i="11" s="1"/>
  <c r="C30" i="11"/>
  <c r="E30" i="11" s="1"/>
  <c r="C27" i="11"/>
  <c r="E27" i="11" s="1"/>
  <c r="C38" i="11"/>
  <c r="E38" i="11" s="1"/>
  <c r="C36" i="11"/>
  <c r="E36" i="11" s="1"/>
  <c r="C39" i="11"/>
  <c r="E39" i="11" s="1"/>
  <c r="L15" i="11"/>
  <c r="L12" i="11"/>
  <c r="L7" i="11"/>
  <c r="N2" i="11"/>
  <c r="C41" i="13" l="1"/>
  <c r="F41" i="13"/>
  <c r="G41" i="13" s="1"/>
  <c r="G23" i="13"/>
  <c r="K30" i="13"/>
  <c r="L21" i="11"/>
  <c r="L20" i="11"/>
  <c r="F11" i="13"/>
  <c r="G11" i="13" s="1"/>
  <c r="F19" i="13"/>
  <c r="G19" i="13" s="1"/>
  <c r="F18" i="13"/>
  <c r="G18" i="13" s="1"/>
  <c r="F8" i="13"/>
  <c r="G8" i="13" s="1"/>
  <c r="F10" i="13"/>
  <c r="F4" i="13"/>
  <c r="G4" i="13" s="1"/>
  <c r="F16" i="13"/>
  <c r="G16" i="13" s="1"/>
  <c r="N12" i="11"/>
  <c r="C12" i="13"/>
  <c r="D12" i="13" s="1"/>
  <c r="N15" i="11"/>
  <c r="C15" i="13"/>
  <c r="D15" i="13" s="1"/>
  <c r="N7" i="11"/>
  <c r="C7" i="13"/>
  <c r="D7" i="13" s="1"/>
  <c r="E25" i="11"/>
  <c r="C44" i="11"/>
  <c r="L44" i="11" s="1"/>
  <c r="L45" i="11" s="1"/>
  <c r="I10" i="13" l="1"/>
  <c r="G10" i="13"/>
  <c r="L22" i="11"/>
  <c r="C20" i="13"/>
  <c r="F12" i="13"/>
  <c r="G12" i="13" s="1"/>
  <c r="F7" i="13"/>
  <c r="F15" i="13"/>
  <c r="G15" i="13" s="1"/>
  <c r="N20" i="11"/>
  <c r="I7" i="13" l="1"/>
  <c r="K9" i="13" s="1"/>
  <c r="G7" i="13"/>
  <c r="F20" i="13"/>
  <c r="G2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tc={04306A9D-6A84-404F-8FFD-6DA171073009}</author>
  </authors>
  <commentList>
    <comment ref="D62" authorId="0" shapeId="0" xr:uid="{04306A9D-6A84-404F-8FFD-6DA17107300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U.G.: Schätzung: 30 sessions pro Jahr, 10 Lehrpersonen, je 2 h Zusatzaufwand pro Session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tc={51698ED8-85E9-2E4D-A356-C2A1F4B2764F}</author>
    <author>tc={A1666E9D-B2CA-4044-B300-4A65B34E359F}</author>
    <author>tc={003004E3-EDA4-B549-92F2-90F745FA3CE3}</author>
    <author>tc={E8105130-53AD-B742-9E50-4C3F6EAB2B72}</author>
    <author>tc={C02BB428-C91C-B74B-9D43-70E8DA07B2CA}</author>
    <author>tc={C9C52C54-9E7B-0447-9D1D-C7228786F99F}</author>
    <author>tc={DE54BD75-3B60-0D4A-8BC0-C27B3C4DECE2}</author>
    <author>tc={507F04EC-489A-7A4F-B50A-ACC81634CAE1}</author>
  </authors>
  <commentList>
    <comment ref="D11" authorId="0" shapeId="0" xr:uid="{51698ED8-85E9-2E4D-A356-C2A1F4B2764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international advisor and local support: 2000 budgetiert „local IT support“. Schlussendlich Studenaufwand von einem lokalen Lehrer als effektiven Aufwand</t>
      </text>
    </comment>
    <comment ref="M11" authorId="1" shapeId="0" xr:uid="{A1666E9D-B2CA-4044-B300-4A65B34E35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Aus alter Bugetkontrolle: Anteil International experts + Local IT Support</t>
      </text>
    </comment>
    <comment ref="D24" authorId="2" shapeId="0" xr:uid="{003004E3-EDA4-B549-92F2-90F745FA3CE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Budget aus antrag FHNW übernommen gem. vorgaben von UG
Antwort:
    / mit anweisungen von UG</t>
      </text>
    </comment>
    <comment ref="M26" authorId="3" shapeId="0" xr:uid="{E8105130-53AD-B742-9E50-4C3F6EAB2B7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HTTC, Schulleitungen, Inspektorat aus FHNW antrag: 50/50 auf planning&amp;controlling, coordination and networking &amp; 50/25/25 auf Jahre
Antwort:
    + Beratung und Schulung L4A aus FHNW antrag, 160h -&gt; 50/25/25</t>
      </text>
    </comment>
    <comment ref="M27" authorId="4" shapeId="0" xr:uid="{C02BB428-C91C-B74B-9D43-70E8DA07B2C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HTTC, Schulleitungen, Inspektorat aus FHNW antrag: 50/50 auf planning&amp;controlling, coordination and networking &amp; 50/25/25 auf Jahre</t>
      </text>
    </comment>
    <comment ref="M28" authorId="5" shapeId="0" xr:uid="{C9C52C54-9E7B-0447-9D1D-C7228786F9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Studierendenarbeiten aus FHNW antrag: aufgeteilt 0/0/100, total 960h</t>
      </text>
    </comment>
    <comment ref="L34" authorId="6" shapeId="0" xr:uid="{DE54BD75-3B60-0D4A-8BC0-C27B3C4DECE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80h local IT support aus FHNW antrag aufgeteilt 50/25/25</t>
      </text>
    </comment>
    <comment ref="M43" authorId="7" shapeId="0" xr:uid="{507F04EC-489A-7A4F-B50A-ACC81634CAE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Planung Antrag BS (48'000 Eigenleistung für 2018-19, Ansatz 800 CHF/Tag)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tc={6159D974-7E2E-ED4D-931B-9CAC52B07869}</author>
    <author>tc={7F0345B2-FFEC-B14B-A5A3-E285A5309775}</author>
  </authors>
  <commentList>
    <comment ref="G20" authorId="0" shapeId="0" xr:uid="{6159D974-7E2E-ED4D-931B-9CAC52B0786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maybe add costs per graduate</t>
      </text>
    </comment>
    <comment ref="C32" authorId="1" shapeId="0" xr:uid="{7F0345B2-FFEC-B14B-A5A3-E285A530977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80h local IT support aus FHNW antrag aufgeteilt 50/25/25</t>
      </text>
    </comment>
  </commentList>
</comments>
</file>

<file path=xl/sharedStrings.xml><?xml version="1.0" encoding="utf-8"?>
<sst xmlns="http://schemas.openxmlformats.org/spreadsheetml/2006/main" count="83" uniqueCount="59">
  <si>
    <t>Costing E-Learning Projects</t>
  </si>
  <si>
    <t>A tool created by Jonathan Habegger in a Bachelor Thesis 2019</t>
  </si>
  <si>
    <t>FHNW, International Management</t>
  </si>
  <si>
    <t>Supervised by Prof. Dr. Urs Gröhbiel and Werner Schniepper</t>
  </si>
  <si>
    <t>This document is available under the Creative Commons BY-SA 4.0 licence.</t>
  </si>
  <si>
    <t>Online Version by Mischa Jaisli (Master Thesis 2020)</t>
  </si>
  <si>
    <t>Link (accessed 16.10.20220)</t>
  </si>
  <si>
    <t xml:space="preserve">https://ee.kobotoolbox.org/x/WgwPsTvf </t>
  </si>
  <si>
    <t>Manual: see 5_UserManual Online Controlling Tool</t>
  </si>
  <si>
    <t>Invoice</t>
  </si>
  <si>
    <t>Receipt</t>
  </si>
  <si>
    <t>Category*</t>
  </si>
  <si>
    <t>Sub-Category*</t>
  </si>
  <si>
    <t>Cash Amount*</t>
  </si>
  <si>
    <t>Time Amount*</t>
  </si>
  <si>
    <t>Category</t>
  </si>
  <si>
    <t>Sub-Category</t>
  </si>
  <si>
    <t>Budget</t>
  </si>
  <si>
    <t>Variance</t>
  </si>
  <si>
    <t>Total Costs</t>
  </si>
  <si>
    <t>Comments</t>
  </si>
  <si>
    <t>Total Time</t>
  </si>
  <si>
    <t>Average Costs p.a.</t>
  </si>
  <si>
    <t>Correction (%)</t>
  </si>
  <si>
    <t>Expected Costs p.a.</t>
  </si>
  <si>
    <t>Expected Costs per Student p.a.</t>
  </si>
  <si>
    <t>Expected Costs per Teacher p.a.</t>
  </si>
  <si>
    <t>Training</t>
  </si>
  <si>
    <t>Training + Support</t>
  </si>
  <si>
    <t>Support</t>
  </si>
  <si>
    <t>Average Time p.a.</t>
  </si>
  <si>
    <t>Expected Time p.a.</t>
  </si>
  <si>
    <t>Expected Time per Student p.a.</t>
  </si>
  <si>
    <t>Expected Time per Teacher p.a.</t>
  </si>
  <si>
    <t>Project Design and Management</t>
  </si>
  <si>
    <t>Training and Support</t>
  </si>
  <si>
    <t>Content</t>
  </si>
  <si>
    <t>Delivery ICT and related Activities</t>
  </si>
  <si>
    <t>Analysis &amp; Design of Improvements</t>
  </si>
  <si>
    <t>Pedagogical Training</t>
  </si>
  <si>
    <t>Search &amp; Integration into Curriculum</t>
  </si>
  <si>
    <t>Hardware Acquisition</t>
  </si>
  <si>
    <t>Planning &amp; Controlling</t>
  </si>
  <si>
    <t>Technical Training</t>
  </si>
  <si>
    <t>Adaptation</t>
  </si>
  <si>
    <t>Hardware Maintenance</t>
  </si>
  <si>
    <t>Coordination &amp; Networking</t>
  </si>
  <si>
    <t>Organisational Development</t>
  </si>
  <si>
    <t>Production</t>
  </si>
  <si>
    <t>Software Acquisition</t>
  </si>
  <si>
    <t>Evaluation</t>
  </si>
  <si>
    <t xml:space="preserve">Pedagogical Support </t>
  </si>
  <si>
    <t>Software Customisation &amp; Maintenance</t>
  </si>
  <si>
    <t>Dissemination &amp; Upscaling</t>
  </si>
  <si>
    <t>Technical Support &amp; Administration</t>
  </si>
  <si>
    <t>Additional ICT-related Teacher Activities</t>
  </si>
  <si>
    <t>Relevant years</t>
  </si>
  <si>
    <t>Students</t>
  </si>
  <si>
    <t>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</si>
</sst>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CHF&quot;_-;\-* #,##0.00\ &quot;CHF&quot;_-;_-* &quot;-&quot;??\ &quot;CHF&quot;_-;_-@_-"/>
    <numFmt numFmtId="165" formatCode="0.00&quot; h&quot;"/>
    <numFmt numFmtId="166" formatCode="[$USD]\ #,##0;[$USD]\ \-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left" wrapText="1" shrinkToFit="1"/>
    </xf>
    <xf numFmtId="164" fontId="3" fillId="6" borderId="0" xfId="0" applyNumberFormat="1" applyFont="1" applyFill="1"/>
    <xf numFmtId="164" fontId="3" fillId="7" borderId="0" xfId="0" applyNumberFormat="1" applyFont="1" applyFill="1"/>
    <xf numFmtId="164" fontId="3" fillId="8" borderId="0" xfId="0" applyNumberFormat="1" applyFont="1" applyFill="1"/>
    <xf numFmtId="164" fontId="3" fillId="9" borderId="0" xfId="0" applyNumberFormat="1" applyFont="1" applyFill="1"/>
    <xf numFmtId="164" fontId="3" fillId="6" borderId="1" xfId="0" applyNumberFormat="1" applyFont="1" applyFill="1" applyBorder="1"/>
    <xf numFmtId="164" fontId="3" fillId="6" borderId="2" xfId="0" applyNumberFormat="1" applyFont="1" applyFill="1" applyBorder="1"/>
    <xf numFmtId="164" fontId="3" fillId="7" borderId="1" xfId="0" applyNumberFormat="1" applyFont="1" applyFill="1" applyBorder="1"/>
    <xf numFmtId="164" fontId="3" fillId="7" borderId="2" xfId="0" applyNumberFormat="1" applyFont="1" applyFill="1" applyBorder="1"/>
    <xf numFmtId="164" fontId="3" fillId="8" borderId="1" xfId="0" applyNumberFormat="1" applyFont="1" applyFill="1" applyBorder="1"/>
    <xf numFmtId="164" fontId="3" fillId="9" borderId="1" xfId="0" applyNumberFormat="1" applyFont="1" applyFill="1" applyBorder="1"/>
    <xf numFmtId="164" fontId="3" fillId="9" borderId="6" xfId="0" applyNumberFormat="1" applyFont="1" applyFill="1" applyBorder="1"/>
    <xf numFmtId="164" fontId="3" fillId="9" borderId="7" xfId="0" applyNumberFormat="1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 shrinkToFit="1"/>
    </xf>
    <xf numFmtId="164" fontId="3" fillId="0" borderId="0" xfId="0" applyNumberFormat="1" applyFont="1"/>
    <xf numFmtId="0" fontId="3" fillId="0" borderId="0" xfId="0" applyFont="1"/>
    <xf numFmtId="164" fontId="3" fillId="0" borderId="0" xfId="1" applyFont="1" applyFill="1" applyBorder="1"/>
    <xf numFmtId="164" fontId="0" fillId="8" borderId="0" xfId="1" applyFont="1" applyFill="1" applyBorder="1"/>
    <xf numFmtId="164" fontId="0" fillId="8" borderId="2" xfId="1" applyFont="1" applyFill="1" applyBorder="1"/>
    <xf numFmtId="164" fontId="0" fillId="9" borderId="0" xfId="1" applyFont="1" applyFill="1" applyBorder="1"/>
    <xf numFmtId="164" fontId="0" fillId="9" borderId="2" xfId="1" applyFont="1" applyFill="1" applyBorder="1"/>
    <xf numFmtId="164" fontId="0" fillId="9" borderId="7" xfId="1" applyFont="1" applyFill="1" applyBorder="1"/>
    <xf numFmtId="164" fontId="0" fillId="9" borderId="8" xfId="1" applyFont="1" applyFill="1" applyBorder="1"/>
    <xf numFmtId="164" fontId="0" fillId="0" borderId="0" xfId="0" applyNumberFormat="1"/>
    <xf numFmtId="164" fontId="0" fillId="6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164" fontId="5" fillId="10" borderId="0" xfId="0" applyNumberFormat="1" applyFont="1" applyFill="1"/>
    <xf numFmtId="164" fontId="5" fillId="10" borderId="7" xfId="0" applyNumberFormat="1" applyFont="1" applyFill="1" applyBorder="1"/>
    <xf numFmtId="9" fontId="5" fillId="10" borderId="0" xfId="2" applyFont="1" applyFill="1"/>
    <xf numFmtId="2" fontId="0" fillId="0" borderId="0" xfId="0" applyNumberFormat="1"/>
    <xf numFmtId="0" fontId="2" fillId="15" borderId="0" xfId="0" applyFont="1" applyFill="1"/>
    <xf numFmtId="0" fontId="5" fillId="0" borderId="0" xfId="0" applyFont="1"/>
    <xf numFmtId="1" fontId="5" fillId="0" borderId="0" xfId="0" applyNumberFormat="1" applyFont="1"/>
    <xf numFmtId="164" fontId="5" fillId="0" borderId="0" xfId="1" applyFont="1"/>
    <xf numFmtId="164" fontId="5" fillId="10" borderId="0" xfId="1" applyFont="1" applyFill="1"/>
    <xf numFmtId="14" fontId="5" fillId="0" borderId="0" xfId="0" applyNumberFormat="1" applyFont="1"/>
    <xf numFmtId="0" fontId="6" fillId="0" borderId="0" xfId="0" applyFont="1"/>
    <xf numFmtId="0" fontId="5" fillId="10" borderId="0" xfId="0" applyFont="1" applyFill="1"/>
    <xf numFmtId="0" fontId="6" fillId="11" borderId="0" xfId="0" applyFont="1" applyFill="1"/>
    <xf numFmtId="0" fontId="6" fillId="12" borderId="0" xfId="0" applyFont="1" applyFill="1"/>
    <xf numFmtId="0" fontId="6" fillId="13" borderId="0" xfId="0" applyFont="1" applyFill="1"/>
    <xf numFmtId="0" fontId="6" fillId="14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165" fontId="3" fillId="6" borderId="1" xfId="0" applyNumberFormat="1" applyFont="1" applyFill="1" applyBorder="1"/>
    <xf numFmtId="165" fontId="5" fillId="10" borderId="0" xfId="0" applyNumberFormat="1" applyFont="1" applyFill="1"/>
    <xf numFmtId="165" fontId="3" fillId="6" borderId="2" xfId="0" applyNumberFormat="1" applyFont="1" applyFill="1" applyBorder="1"/>
    <xf numFmtId="165" fontId="0" fillId="6" borderId="0" xfId="1" applyNumberFormat="1" applyFont="1" applyFill="1" applyBorder="1"/>
    <xf numFmtId="165" fontId="0" fillId="6" borderId="2" xfId="1" applyNumberFormat="1" applyFont="1" applyFill="1" applyBorder="1"/>
    <xf numFmtId="165" fontId="3" fillId="6" borderId="0" xfId="0" applyNumberFormat="1" applyFont="1" applyFill="1"/>
    <xf numFmtId="165" fontId="3" fillId="7" borderId="1" xfId="0" applyNumberFormat="1" applyFont="1" applyFill="1" applyBorder="1"/>
    <xf numFmtId="165" fontId="3" fillId="7" borderId="2" xfId="0" applyNumberFormat="1" applyFont="1" applyFill="1" applyBorder="1"/>
    <xf numFmtId="165" fontId="0" fillId="7" borderId="0" xfId="1" applyNumberFormat="1" applyFont="1" applyFill="1" applyBorder="1"/>
    <xf numFmtId="165" fontId="0" fillId="7" borderId="2" xfId="1" applyNumberFormat="1" applyFont="1" applyFill="1" applyBorder="1"/>
    <xf numFmtId="165" fontId="3" fillId="8" borderId="1" xfId="0" applyNumberFormat="1" applyFont="1" applyFill="1" applyBorder="1"/>
    <xf numFmtId="165" fontId="3" fillId="8" borderId="2" xfId="0" applyNumberFormat="1" applyFont="1" applyFill="1" applyBorder="1"/>
    <xf numFmtId="165" fontId="0" fillId="8" borderId="0" xfId="1" applyNumberFormat="1" applyFont="1" applyFill="1" applyBorder="1"/>
    <xf numFmtId="165" fontId="0" fillId="8" borderId="2" xfId="1" applyNumberFormat="1" applyFont="1" applyFill="1" applyBorder="1"/>
    <xf numFmtId="165" fontId="3" fillId="9" borderId="1" xfId="0" applyNumberFormat="1" applyFont="1" applyFill="1" applyBorder="1"/>
    <xf numFmtId="165" fontId="3" fillId="9" borderId="2" xfId="0" applyNumberFormat="1" applyFont="1" applyFill="1" applyBorder="1"/>
    <xf numFmtId="165" fontId="3" fillId="9" borderId="0" xfId="0" applyNumberFormat="1" applyFont="1" applyFill="1"/>
    <xf numFmtId="165" fontId="0" fillId="9" borderId="2" xfId="1" applyNumberFormat="1" applyFont="1" applyFill="1" applyBorder="1"/>
    <xf numFmtId="165" fontId="3" fillId="9" borderId="6" xfId="0" applyNumberFormat="1" applyFont="1" applyFill="1" applyBorder="1"/>
    <xf numFmtId="165" fontId="5" fillId="10" borderId="7" xfId="0" applyNumberFormat="1" applyFont="1" applyFill="1" applyBorder="1"/>
    <xf numFmtId="165" fontId="3" fillId="9" borderId="8" xfId="0" applyNumberFormat="1" applyFont="1" applyFill="1" applyBorder="1"/>
    <xf numFmtId="165" fontId="3" fillId="9" borderId="7" xfId="0" applyNumberFormat="1" applyFont="1" applyFill="1" applyBorder="1"/>
    <xf numFmtId="165" fontId="0" fillId="9" borderId="8" xfId="1" applyNumberFormat="1" applyFont="1" applyFill="1" applyBorder="1"/>
    <xf numFmtId="165" fontId="0" fillId="0" borderId="0" xfId="0" applyNumberFormat="1"/>
    <xf numFmtId="0" fontId="3" fillId="9" borderId="0" xfId="0" applyFont="1" applyFill="1" applyAlignment="1">
      <alignment horizontal="left" shrinkToFit="1"/>
    </xf>
    <xf numFmtId="10" fontId="5" fillId="10" borderId="0" xfId="2" applyNumberFormat="1" applyFont="1" applyFill="1"/>
    <xf numFmtId="165" fontId="0" fillId="6" borderId="0" xfId="0" applyNumberFormat="1" applyFill="1"/>
    <xf numFmtId="165" fontId="0" fillId="7" borderId="0" xfId="0" applyNumberFormat="1" applyFill="1"/>
    <xf numFmtId="165" fontId="0" fillId="8" borderId="0" xfId="0" applyNumberFormat="1" applyFill="1"/>
    <xf numFmtId="165" fontId="0" fillId="9" borderId="0" xfId="0" applyNumberFormat="1" applyFill="1"/>
    <xf numFmtId="164" fontId="3" fillId="11" borderId="10" xfId="0" applyNumberFormat="1" applyFont="1" applyFill="1" applyBorder="1"/>
    <xf numFmtId="164" fontId="3" fillId="12" borderId="10" xfId="0" applyNumberFormat="1" applyFont="1" applyFill="1" applyBorder="1"/>
    <xf numFmtId="164" fontId="3" fillId="3" borderId="10" xfId="1" applyFont="1" applyFill="1" applyBorder="1"/>
    <xf numFmtId="164" fontId="3" fillId="5" borderId="10" xfId="1" applyFont="1" applyFill="1" applyBorder="1"/>
    <xf numFmtId="164" fontId="3" fillId="5" borderId="11" xfId="1" applyFont="1" applyFill="1" applyBorder="1"/>
    <xf numFmtId="165" fontId="3" fillId="7" borderId="0" xfId="0" applyNumberFormat="1" applyFont="1" applyFill="1"/>
    <xf numFmtId="165" fontId="3" fillId="8" borderId="0" xfId="0" applyNumberFormat="1" applyFont="1" applyFill="1"/>
    <xf numFmtId="165" fontId="3" fillId="2" borderId="10" xfId="1" applyNumberFormat="1" applyFont="1" applyFill="1" applyBorder="1"/>
    <xf numFmtId="165" fontId="3" fillId="4" borderId="10" xfId="1" applyNumberFormat="1" applyFont="1" applyFill="1" applyBorder="1"/>
    <xf numFmtId="165" fontId="3" fillId="3" borderId="10" xfId="1" applyNumberFormat="1" applyFont="1" applyFill="1" applyBorder="1"/>
    <xf numFmtId="165" fontId="3" fillId="5" borderId="10" xfId="1" applyNumberFormat="1" applyFont="1" applyFill="1" applyBorder="1"/>
    <xf numFmtId="165" fontId="3" fillId="5" borderId="11" xfId="1" applyNumberFormat="1" applyFont="1" applyFill="1" applyBorder="1"/>
    <xf numFmtId="164" fontId="3" fillId="11" borderId="0" xfId="0" applyNumberFormat="1" applyFont="1" applyFill="1"/>
    <xf numFmtId="164" fontId="3" fillId="12" borderId="0" xfId="0" applyNumberFormat="1" applyFont="1" applyFill="1"/>
    <xf numFmtId="164" fontId="3" fillId="13" borderId="0" xfId="0" applyNumberFormat="1" applyFont="1" applyFill="1"/>
    <xf numFmtId="164" fontId="3" fillId="14" borderId="0" xfId="0" applyNumberFormat="1" applyFont="1" applyFill="1"/>
    <xf numFmtId="165" fontId="3" fillId="2" borderId="0" xfId="1" applyNumberFormat="1" applyFont="1" applyFill="1" applyBorder="1"/>
    <xf numFmtId="165" fontId="3" fillId="4" borderId="0" xfId="1" applyNumberFormat="1" applyFont="1" applyFill="1" applyBorder="1"/>
    <xf numFmtId="165" fontId="3" fillId="3" borderId="0" xfId="1" applyNumberFormat="1" applyFont="1" applyFill="1" applyBorder="1"/>
    <xf numFmtId="165" fontId="3" fillId="5" borderId="0" xfId="1" applyNumberFormat="1" applyFont="1" applyFill="1" applyBorder="1"/>
    <xf numFmtId="0" fontId="0" fillId="15" borderId="0" xfId="0" applyFill="1"/>
    <xf numFmtId="0" fontId="3" fillId="17" borderId="0" xfId="0" applyFont="1" applyFill="1"/>
    <xf numFmtId="0" fontId="3" fillId="17" borderId="3" xfId="0" applyFont="1" applyFill="1" applyBorder="1"/>
    <xf numFmtId="0" fontId="3" fillId="17" borderId="4" xfId="0" applyFont="1" applyFill="1" applyBorder="1"/>
    <xf numFmtId="0" fontId="3" fillId="17" borderId="5" xfId="0" applyFont="1" applyFill="1" applyBorder="1"/>
    <xf numFmtId="0" fontId="3" fillId="17" borderId="9" xfId="0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164" fontId="3" fillId="0" borderId="0" xfId="1" applyFont="1" applyFill="1" applyBorder="1" applyAlignment="1">
      <alignment horizontal="right"/>
    </xf>
    <xf numFmtId="0" fontId="5" fillId="17" borderId="4" xfId="0" applyFont="1" applyFill="1" applyBorder="1"/>
    <xf numFmtId="0" fontId="6" fillId="15" borderId="0" xfId="0" applyFont="1" applyFill="1"/>
    <xf numFmtId="1" fontId="6" fillId="15" borderId="0" xfId="0" applyNumberFormat="1" applyFont="1" applyFill="1"/>
    <xf numFmtId="0" fontId="5" fillId="15" borderId="0" xfId="0" applyFont="1" applyFill="1"/>
    <xf numFmtId="0" fontId="0" fillId="0" borderId="1" xfId="0" applyBorder="1"/>
    <xf numFmtId="164" fontId="0" fillId="12" borderId="0" xfId="0" applyNumberFormat="1" applyFill="1"/>
    <xf numFmtId="165" fontId="0" fillId="0" borderId="0" xfId="0" applyNumberFormat="1" applyAlignment="1">
      <alignment vertical="center"/>
    </xf>
    <xf numFmtId="165" fontId="0" fillId="12" borderId="0" xfId="0" applyNumberFormat="1" applyFill="1" applyAlignment="1">
      <alignment vertical="center"/>
    </xf>
    <xf numFmtId="164" fontId="2" fillId="0" borderId="12" xfId="0" applyNumberFormat="1" applyFont="1" applyBorder="1"/>
    <xf numFmtId="165" fontId="2" fillId="0" borderId="12" xfId="0" applyNumberFormat="1" applyFont="1" applyBorder="1"/>
    <xf numFmtId="0" fontId="7" fillId="0" borderId="0" xfId="0" applyFont="1"/>
    <xf numFmtId="0" fontId="8" fillId="0" borderId="0" xfId="3"/>
    <xf numFmtId="166" fontId="3" fillId="6" borderId="1" xfId="0" applyNumberFormat="1" applyFont="1" applyFill="1" applyBorder="1"/>
    <xf numFmtId="166" fontId="3" fillId="7" borderId="1" xfId="0" applyNumberFormat="1" applyFont="1" applyFill="1" applyBorder="1"/>
    <xf numFmtId="166" fontId="3" fillId="8" borderId="1" xfId="0" applyNumberFormat="1" applyFont="1" applyFill="1" applyBorder="1"/>
    <xf numFmtId="166" fontId="3" fillId="9" borderId="1" xfId="0" applyNumberFormat="1" applyFont="1" applyFill="1" applyBorder="1"/>
    <xf numFmtId="166" fontId="3" fillId="9" borderId="6" xfId="0" applyNumberFormat="1" applyFont="1" applyFill="1" applyBorder="1"/>
    <xf numFmtId="166" fontId="3" fillId="6" borderId="2" xfId="0" applyNumberFormat="1" applyFont="1" applyFill="1" applyBorder="1"/>
    <xf numFmtId="166" fontId="3" fillId="7" borderId="0" xfId="0" applyNumberFormat="1" applyFont="1" applyFill="1"/>
    <xf numFmtId="166" fontId="3" fillId="8" borderId="0" xfId="0" applyNumberFormat="1" applyFont="1" applyFill="1"/>
    <xf numFmtId="166" fontId="3" fillId="9" borderId="0" xfId="0" applyNumberFormat="1" applyFont="1" applyFill="1"/>
    <xf numFmtId="166" fontId="3" fillId="9" borderId="7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3" fillId="16" borderId="1" xfId="0" applyFont="1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15" borderId="1" xfId="0" applyFont="1" applyFill="1" applyBorder="1" applyAlignment="1">
      <alignment horizontal="left"/>
    </xf>
    <xf numFmtId="0" fontId="2" fillId="15" borderId="0" xfId="0" applyFont="1" applyFill="1" applyAlignment="1">
      <alignment horizontal="left"/>
    </xf>
    <xf numFmtId="0" fontId="0" fillId="7" borderId="1" xfId="0" applyFill="1" applyBorder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9CCFF"/>
      <color rgb="FF9C66FD"/>
      <color rgb="FFD72ED4"/>
      <color rgb="FF942092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. Habegger" id="{C6F14EB9-162D-9747-88B7-45015E29EFC9}" userId="489f13a8f228cc91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2" dT="2019-07-31T18:45:11.77" personId="{C6F14EB9-162D-9747-88B7-45015E29EFC9}" id="{04306A9D-6A84-404F-8FFD-6DA171073009}">
    <text>U.G.: Schätzung: 30 sessions pro Jahr, 10 Lehrpersonen, je 2 h Zusatzaufwand pro Session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1" dT="2019-07-31T19:23:46.69" personId="{C6F14EB9-162D-9747-88B7-45015E29EFC9}" id="{51698ED8-85E9-2E4D-A356-C2A1F4B2764F}">
    <text>international advisor and local support: 2000 budgetiert „local IT support“. Schlussendlich Studenaufwand von einem lokalen Lehrer als effektiven Aufwand</text>
  </threadedComment>
  <threadedComment ref="M11" dT="2019-07-30T15:44:32.25" personId="{C6F14EB9-162D-9747-88B7-45015E29EFC9}" id="{A1666E9D-B2CA-4044-B300-4A65B34E359F}">
    <text>Aus alter Bugetkontrolle: Anteil International experts + Local IT Support</text>
  </threadedComment>
  <threadedComment ref="D24" dT="2019-07-30T13:09:25.41" personId="{C6F14EB9-162D-9747-88B7-45015E29EFC9}" id="{003004E3-EDA4-B549-92F2-90F745FA3CE3}">
    <text>Budget aus antrag FHNW übernommen gem. vorgaben von UG</text>
  </threadedComment>
  <threadedComment ref="D24" dT="2019-07-30T13:09:36.91" personId="{C6F14EB9-162D-9747-88B7-45015E29EFC9}" id="{794CA1E1-C7E1-8247-924A-E25FAF2894BD}" parentId="{003004E3-EDA4-B549-92F2-90F745FA3CE3}">
    <text>/ mit anweisungen von UG</text>
  </threadedComment>
  <threadedComment ref="M26" dT="2019-07-30T15:20:14.13" personId="{C6F14EB9-162D-9747-88B7-45015E29EFC9}" id="{E8105130-53AD-B742-9E50-4C3F6EAB2B72}">
    <text>HTTC, Schulleitungen, Inspektorat aus FHNW antrag: 50/50 auf planning&amp;controlling, coordination and networking &amp; 50/25/25 auf Jahre</text>
  </threadedComment>
  <threadedComment ref="M26" dT="2019-07-30T15:21:42.77" personId="{C6F14EB9-162D-9747-88B7-45015E29EFC9}" id="{5D4823B9-65DA-1540-BA7B-61D80A69A4AC}" parentId="{E8105130-53AD-B742-9E50-4C3F6EAB2B72}">
    <text>+ Beratung und Schulung L4A aus FHNW antrag, 160h -&gt; 50/25/25</text>
  </threadedComment>
  <threadedComment ref="M27" dT="2019-07-30T15:21:09.81" personId="{C6F14EB9-162D-9747-88B7-45015E29EFC9}" id="{C02BB428-C91C-B74B-9D43-70E8DA07B2CA}">
    <text>HTTC, Schulleitungen, Inspektorat aus FHNW antrag: 50/50 auf planning&amp;controlling, coordination and networking &amp; 50/25/25 auf Jahre</text>
  </threadedComment>
  <threadedComment ref="M28" dT="2019-07-30T15:24:20.90" personId="{C6F14EB9-162D-9747-88B7-45015E29EFC9}" id="{C9C52C54-9E7B-0447-9D1D-C7228786F99F}">
    <text>Studierendenarbeiten aus FHNW antrag: aufgeteilt 0/0/100, total 960h</text>
  </threadedComment>
  <threadedComment ref="L34" dT="2019-07-31T18:50:32.26" personId="{C6F14EB9-162D-9747-88B7-45015E29EFC9}" id="{DE54BD75-3B60-0D4A-8BC0-C27B3C4DECE2}">
    <text>80h local IT support aus FHNW antrag aufgeteilt 50/25/25</text>
  </threadedComment>
  <threadedComment ref="M43" dT="2019-07-31T19:08:35.08" personId="{C6F14EB9-162D-9747-88B7-45015E29EFC9}" id="{507F04EC-489A-7A4F-B50A-ACC81634CAE1}">
    <text>Planung Antrag BS (48'000 Eigenleistung für 2018-19, Ansatz 800 CHF/Tag)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20" dT="2019-08-07T07:47:00.23" personId="{C6F14EB9-162D-9747-88B7-45015E29EFC9}" id="{6159D974-7E2E-ED4D-931B-9CAC52B07869}">
    <text>maybe add costs per graduate</text>
  </threadedComment>
  <threadedComment ref="C32" dT="2019-07-31T18:50:32.26" personId="{C6F14EB9-162D-9747-88B7-45015E29EFC9}" id="{7F0345B2-FFEC-B14B-A5A3-E285A5309775}">
    <text>80h local IT support aus FHNW antrag aufgeteilt 50/25/25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e.kobotoolbox.org/x/WgwPsTvf" TargetMode="External"/><Relationship Id="rId1" Type="http://schemas.openxmlformats.org/officeDocument/2006/relationships/hyperlink" Target="https://creativecommons.org/licenses/by-sa/4.0/deed.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5AC63-C294-4165-B879-C2BFC859FCF6}">
  <dimension ref="A1:C12"/>
  <sheetViews>
    <sheetView workbookViewId="0">
      <selection activeCell="A13" sqref="A13"/>
    </sheetView>
  </sheetViews>
  <sheetFormatPr baseColWidth="10" defaultColWidth="11" defaultRowHeight="15.75" x14ac:dyDescent="0.5"/>
  <cols>
    <col min="2" max="2" width="20" customWidth="1"/>
  </cols>
  <sheetData>
    <row r="1" spans="1:3" ht="30.75" x14ac:dyDescent="0.9">
      <c r="A1" s="123" t="s">
        <v>0</v>
      </c>
    </row>
    <row r="3" spans="1:3" x14ac:dyDescent="0.5">
      <c r="A3" s="1" t="s">
        <v>1</v>
      </c>
    </row>
    <row r="4" spans="1:3" x14ac:dyDescent="0.5">
      <c r="A4" t="s">
        <v>2</v>
      </c>
    </row>
    <row r="5" spans="1:3" x14ac:dyDescent="0.5">
      <c r="A5" t="s">
        <v>3</v>
      </c>
    </row>
    <row r="7" spans="1:3" x14ac:dyDescent="0.5">
      <c r="A7" s="124" t="s">
        <v>4</v>
      </c>
    </row>
    <row r="10" spans="1:3" x14ac:dyDescent="0.5">
      <c r="A10" s="1" t="s">
        <v>5</v>
      </c>
    </row>
    <row r="11" spans="1:3" x14ac:dyDescent="0.5">
      <c r="A11" t="s">
        <v>6</v>
      </c>
      <c r="C11" s="124" t="s">
        <v>7</v>
      </c>
    </row>
    <row r="12" spans="1:3" x14ac:dyDescent="0.5">
      <c r="A12" t="s">
        <v>8</v>
      </c>
    </row>
  </sheetData>
  <hyperlinks>
    <hyperlink ref="A7" r:id="rId1" xr:uid="{50881303-AF0C-4485-A692-DEF52C5F4C3C}"/>
    <hyperlink ref="C11" r:id="rId2" xr:uid="{876234C0-CCDE-4CD1-B4E4-6BF57EB966AA}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5527-9B64-2740-83B9-85A025C7BF5F}">
  <dimension ref="A1:J174"/>
  <sheetViews>
    <sheetView topLeftCell="D1" zoomScaleNormal="100" workbookViewId="0">
      <pane ySplit="1" topLeftCell="A2" activePane="bottomLeft" state="frozen"/>
      <selection pane="bottomLeft" activeCell="E12" sqref="E12"/>
    </sheetView>
  </sheetViews>
  <sheetFormatPr baseColWidth="10" defaultColWidth="10.875" defaultRowHeight="15.75" x14ac:dyDescent="0.5"/>
  <cols>
    <col min="1" max="1" width="10.875" style="40"/>
    <col min="2" max="2" width="7.75" style="41" customWidth="1"/>
    <col min="3" max="3" width="7.875" style="40" bestFit="1" customWidth="1"/>
    <col min="4" max="4" width="51.375" style="40" customWidth="1"/>
    <col min="5" max="5" width="32.5" style="40" bestFit="1" customWidth="1"/>
    <col min="6" max="6" width="34.75" style="40" bestFit="1" customWidth="1"/>
    <col min="7" max="7" width="14.375" style="46" bestFit="1" customWidth="1"/>
    <col min="8" max="8" width="13.75" style="56" bestFit="1" customWidth="1"/>
    <col min="9" max="16384" width="10.875" style="40"/>
  </cols>
  <sheetData>
    <row r="1" spans="1:10" s="39" customFormat="1" x14ac:dyDescent="0.5">
      <c r="A1" s="114" t="s">
        <v>9</v>
      </c>
      <c r="B1" s="115"/>
      <c r="C1" s="114" t="s">
        <v>10</v>
      </c>
      <c r="D1" s="114"/>
      <c r="E1" s="114" t="s">
        <v>11</v>
      </c>
      <c r="F1" s="114" t="s">
        <v>12</v>
      </c>
      <c r="G1" s="114" t="s">
        <v>13</v>
      </c>
      <c r="H1" s="114" t="s">
        <v>14</v>
      </c>
    </row>
    <row r="2" spans="1:10" x14ac:dyDescent="0.5">
      <c r="E2" s="42"/>
      <c r="G2" s="43"/>
    </row>
    <row r="3" spans="1:10" x14ac:dyDescent="0.5">
      <c r="A3" s="44"/>
      <c r="E3" s="42"/>
      <c r="G3" s="43"/>
    </row>
    <row r="4" spans="1:10" x14ac:dyDescent="0.5">
      <c r="A4" s="44"/>
      <c r="E4" s="42"/>
      <c r="G4" s="43"/>
    </row>
    <row r="5" spans="1:10" x14ac:dyDescent="0.5">
      <c r="A5" s="44"/>
      <c r="E5" s="42"/>
      <c r="G5" s="43"/>
    </row>
    <row r="6" spans="1:10" x14ac:dyDescent="0.5">
      <c r="A6" s="44"/>
      <c r="E6" s="42"/>
      <c r="G6" s="43"/>
    </row>
    <row r="7" spans="1:10" x14ac:dyDescent="0.5">
      <c r="A7" s="44"/>
      <c r="E7" s="42"/>
      <c r="G7" s="43"/>
    </row>
    <row r="8" spans="1:10" x14ac:dyDescent="0.5">
      <c r="A8" s="44"/>
      <c r="E8" s="42"/>
      <c r="G8" s="43"/>
    </row>
    <row r="9" spans="1:10" x14ac:dyDescent="0.5">
      <c r="A9" s="44"/>
      <c r="E9" s="42"/>
      <c r="G9" s="43"/>
    </row>
    <row r="10" spans="1:10" x14ac:dyDescent="0.5">
      <c r="A10" s="44"/>
      <c r="E10" s="42"/>
      <c r="G10" s="43"/>
    </row>
    <row r="11" spans="1:10" x14ac:dyDescent="0.5">
      <c r="A11" s="44"/>
      <c r="E11" s="42"/>
      <c r="G11" s="43"/>
    </row>
    <row r="12" spans="1:10" x14ac:dyDescent="0.5">
      <c r="A12" s="44"/>
      <c r="E12" s="42"/>
      <c r="G12" s="43"/>
      <c r="J12" s="45"/>
    </row>
    <row r="13" spans="1:10" x14ac:dyDescent="0.5">
      <c r="A13" s="44"/>
      <c r="E13" s="42"/>
      <c r="G13" s="43"/>
    </row>
    <row r="14" spans="1:10" x14ac:dyDescent="0.5">
      <c r="A14" s="44"/>
      <c r="E14" s="42"/>
      <c r="G14" s="43"/>
    </row>
    <row r="15" spans="1:10" x14ac:dyDescent="0.5">
      <c r="A15" s="44"/>
      <c r="E15" s="42"/>
      <c r="G15" s="43"/>
    </row>
    <row r="16" spans="1:10" x14ac:dyDescent="0.5">
      <c r="A16" s="44"/>
      <c r="E16" s="42"/>
      <c r="G16" s="43"/>
    </row>
    <row r="17" spans="1:7" x14ac:dyDescent="0.5">
      <c r="A17" s="44"/>
      <c r="E17" s="42"/>
      <c r="G17" s="43"/>
    </row>
    <row r="18" spans="1:7" x14ac:dyDescent="0.5">
      <c r="A18" s="44"/>
      <c r="E18" s="42"/>
      <c r="G18" s="43"/>
    </row>
    <row r="19" spans="1:7" x14ac:dyDescent="0.5">
      <c r="E19" s="42"/>
      <c r="G19" s="43"/>
    </row>
    <row r="20" spans="1:7" x14ac:dyDescent="0.5">
      <c r="A20" s="44"/>
      <c r="E20" s="42"/>
      <c r="G20" s="43"/>
    </row>
    <row r="21" spans="1:7" x14ac:dyDescent="0.5">
      <c r="E21" s="42"/>
      <c r="G21" s="43"/>
    </row>
    <row r="22" spans="1:7" x14ac:dyDescent="0.5">
      <c r="E22" s="42"/>
      <c r="G22" s="43"/>
    </row>
    <row r="23" spans="1:7" x14ac:dyDescent="0.5">
      <c r="E23" s="42"/>
      <c r="G23" s="43"/>
    </row>
    <row r="24" spans="1:7" x14ac:dyDescent="0.5">
      <c r="E24" s="42"/>
      <c r="G24" s="43"/>
    </row>
    <row r="25" spans="1:7" x14ac:dyDescent="0.5">
      <c r="E25" s="42"/>
      <c r="G25" s="43"/>
    </row>
    <row r="26" spans="1:7" x14ac:dyDescent="0.5">
      <c r="A26" s="44"/>
      <c r="E26" s="42"/>
      <c r="G26" s="43"/>
    </row>
    <row r="27" spans="1:7" x14ac:dyDescent="0.5">
      <c r="A27" s="44"/>
      <c r="E27" s="42"/>
      <c r="G27" s="43"/>
    </row>
    <row r="28" spans="1:7" x14ac:dyDescent="0.5">
      <c r="A28" s="44"/>
      <c r="E28" s="42"/>
      <c r="G28" s="43"/>
    </row>
    <row r="29" spans="1:7" x14ac:dyDescent="0.5">
      <c r="A29" s="44"/>
      <c r="E29" s="42"/>
      <c r="G29" s="43"/>
    </row>
    <row r="30" spans="1:7" x14ac:dyDescent="0.5">
      <c r="A30" s="44"/>
      <c r="E30" s="42"/>
      <c r="G30" s="43"/>
    </row>
    <row r="31" spans="1:7" x14ac:dyDescent="0.5">
      <c r="A31" s="44"/>
      <c r="E31" s="42"/>
      <c r="G31" s="43"/>
    </row>
    <row r="32" spans="1:7" x14ac:dyDescent="0.5">
      <c r="A32" s="44"/>
      <c r="E32" s="42"/>
      <c r="G32" s="43"/>
    </row>
    <row r="33" spans="1:7" x14ac:dyDescent="0.5">
      <c r="A33" s="44"/>
      <c r="E33" s="42"/>
      <c r="G33" s="43"/>
    </row>
    <row r="34" spans="1:7" x14ac:dyDescent="0.5">
      <c r="A34" s="44"/>
      <c r="E34" s="42"/>
      <c r="G34" s="43"/>
    </row>
    <row r="35" spans="1:7" x14ac:dyDescent="0.5">
      <c r="A35" s="44"/>
      <c r="E35" s="42"/>
      <c r="G35" s="43"/>
    </row>
    <row r="36" spans="1:7" x14ac:dyDescent="0.5">
      <c r="A36" s="44"/>
      <c r="E36" s="42"/>
      <c r="G36" s="43"/>
    </row>
    <row r="37" spans="1:7" x14ac:dyDescent="0.5">
      <c r="A37" s="44"/>
      <c r="E37" s="42"/>
      <c r="G37" s="43"/>
    </row>
    <row r="38" spans="1:7" x14ac:dyDescent="0.5">
      <c r="A38" s="44"/>
      <c r="E38" s="42"/>
      <c r="G38" s="43"/>
    </row>
    <row r="39" spans="1:7" x14ac:dyDescent="0.5">
      <c r="E39" s="42"/>
      <c r="G39" s="43"/>
    </row>
    <row r="40" spans="1:7" x14ac:dyDescent="0.5">
      <c r="E40" s="42"/>
      <c r="G40" s="43"/>
    </row>
    <row r="41" spans="1:7" x14ac:dyDescent="0.5">
      <c r="E41" s="42"/>
      <c r="G41" s="43"/>
    </row>
    <row r="42" spans="1:7" x14ac:dyDescent="0.5">
      <c r="E42" s="42"/>
      <c r="G42" s="43"/>
    </row>
    <row r="43" spans="1:7" x14ac:dyDescent="0.5">
      <c r="E43" s="42"/>
    </row>
    <row r="44" spans="1:7" x14ac:dyDescent="0.5">
      <c r="E44" s="42"/>
    </row>
    <row r="45" spans="1:7" x14ac:dyDescent="0.5">
      <c r="E45" s="42"/>
    </row>
    <row r="46" spans="1:7" x14ac:dyDescent="0.5">
      <c r="E46" s="42"/>
    </row>
    <row r="47" spans="1:7" x14ac:dyDescent="0.5">
      <c r="E47" s="42"/>
    </row>
    <row r="48" spans="1:7" x14ac:dyDescent="0.5">
      <c r="E48" s="42"/>
    </row>
    <row r="49" spans="4:5" x14ac:dyDescent="0.5">
      <c r="E49" s="42"/>
    </row>
    <row r="50" spans="4:5" x14ac:dyDescent="0.5">
      <c r="E50" s="42"/>
    </row>
    <row r="51" spans="4:5" x14ac:dyDescent="0.5">
      <c r="E51" s="42"/>
    </row>
    <row r="52" spans="4:5" x14ac:dyDescent="0.5">
      <c r="E52" s="42"/>
    </row>
    <row r="53" spans="4:5" x14ac:dyDescent="0.5">
      <c r="E53" s="42"/>
    </row>
    <row r="54" spans="4:5" x14ac:dyDescent="0.5">
      <c r="E54" s="42"/>
    </row>
    <row r="55" spans="4:5" x14ac:dyDescent="0.5">
      <c r="E55" s="42"/>
    </row>
    <row r="56" spans="4:5" x14ac:dyDescent="0.5">
      <c r="E56" s="42"/>
    </row>
    <row r="57" spans="4:5" x14ac:dyDescent="0.5">
      <c r="E57" s="42"/>
    </row>
    <row r="58" spans="4:5" x14ac:dyDescent="0.5">
      <c r="E58" s="42"/>
    </row>
    <row r="59" spans="4:5" x14ac:dyDescent="0.5">
      <c r="E59" s="42"/>
    </row>
    <row r="60" spans="4:5" x14ac:dyDescent="0.5">
      <c r="E60" s="42"/>
    </row>
    <row r="61" spans="4:5" x14ac:dyDescent="0.5">
      <c r="E61" s="42"/>
    </row>
    <row r="62" spans="4:5" x14ac:dyDescent="0.5">
      <c r="E62" s="42"/>
    </row>
    <row r="63" spans="4:5" x14ac:dyDescent="0.5">
      <c r="E63" s="42"/>
    </row>
    <row r="64" spans="4:5" x14ac:dyDescent="0.5">
      <c r="E64" s="42"/>
    </row>
    <row r="65" spans="5:5" x14ac:dyDescent="0.5">
      <c r="E65" s="42"/>
    </row>
    <row r="66" spans="5:5" x14ac:dyDescent="0.5">
      <c r="E66" s="42"/>
    </row>
    <row r="67" spans="5:5" x14ac:dyDescent="0.5">
      <c r="E67" s="42"/>
    </row>
    <row r="68" spans="5:5" x14ac:dyDescent="0.5">
      <c r="E68" s="42"/>
    </row>
    <row r="69" spans="5:5" x14ac:dyDescent="0.5">
      <c r="E69" s="42"/>
    </row>
    <row r="70" spans="5:5" x14ac:dyDescent="0.5">
      <c r="E70" s="42"/>
    </row>
    <row r="71" spans="5:5" x14ac:dyDescent="0.5">
      <c r="E71" s="42"/>
    </row>
    <row r="72" spans="5:5" x14ac:dyDescent="0.5">
      <c r="E72" s="42"/>
    </row>
    <row r="73" spans="5:5" x14ac:dyDescent="0.5">
      <c r="E73" s="42"/>
    </row>
    <row r="74" spans="5:5" x14ac:dyDescent="0.5">
      <c r="E74" s="42"/>
    </row>
    <row r="75" spans="5:5" x14ac:dyDescent="0.5">
      <c r="E75" s="42"/>
    </row>
    <row r="76" spans="5:5" x14ac:dyDescent="0.5">
      <c r="E76" s="42"/>
    </row>
    <row r="77" spans="5:5" x14ac:dyDescent="0.5">
      <c r="E77" s="42"/>
    </row>
    <row r="78" spans="5:5" x14ac:dyDescent="0.5">
      <c r="E78" s="42"/>
    </row>
    <row r="79" spans="5:5" x14ac:dyDescent="0.5">
      <c r="E79" s="42"/>
    </row>
    <row r="80" spans="5:5" x14ac:dyDescent="0.5">
      <c r="E80" s="42"/>
    </row>
    <row r="81" spans="5:5" x14ac:dyDescent="0.5">
      <c r="E81" s="42"/>
    </row>
    <row r="82" spans="5:5" x14ac:dyDescent="0.5">
      <c r="E82" s="42"/>
    </row>
    <row r="83" spans="5:5" x14ac:dyDescent="0.5">
      <c r="E83" s="42"/>
    </row>
    <row r="84" spans="5:5" x14ac:dyDescent="0.5">
      <c r="E84" s="42"/>
    </row>
    <row r="85" spans="5:5" x14ac:dyDescent="0.5">
      <c r="E85" s="42"/>
    </row>
    <row r="86" spans="5:5" x14ac:dyDescent="0.5">
      <c r="E86" s="42"/>
    </row>
    <row r="87" spans="5:5" x14ac:dyDescent="0.5">
      <c r="E87" s="42"/>
    </row>
    <row r="88" spans="5:5" x14ac:dyDescent="0.5">
      <c r="E88" s="42"/>
    </row>
    <row r="89" spans="5:5" x14ac:dyDescent="0.5">
      <c r="E89" s="42"/>
    </row>
    <row r="90" spans="5:5" x14ac:dyDescent="0.5">
      <c r="E90" s="42"/>
    </row>
    <row r="91" spans="5:5" x14ac:dyDescent="0.5">
      <c r="E91" s="42"/>
    </row>
    <row r="92" spans="5:5" x14ac:dyDescent="0.5">
      <c r="E92" s="42"/>
    </row>
    <row r="93" spans="5:5" x14ac:dyDescent="0.5">
      <c r="E93" s="42"/>
    </row>
    <row r="94" spans="5:5" x14ac:dyDescent="0.5">
      <c r="E94" s="42"/>
    </row>
    <row r="95" spans="5:5" x14ac:dyDescent="0.5">
      <c r="E95" s="42"/>
    </row>
    <row r="96" spans="5:5" x14ac:dyDescent="0.5">
      <c r="E96" s="42"/>
    </row>
    <row r="97" spans="5:5" x14ac:dyDescent="0.5">
      <c r="E97" s="42"/>
    </row>
    <row r="98" spans="5:5" x14ac:dyDescent="0.5">
      <c r="E98" s="42"/>
    </row>
    <row r="99" spans="5:5" x14ac:dyDescent="0.5">
      <c r="E99" s="42"/>
    </row>
    <row r="100" spans="5:5" x14ac:dyDescent="0.5">
      <c r="E100" s="42"/>
    </row>
    <row r="101" spans="5:5" x14ac:dyDescent="0.5">
      <c r="E101" s="42"/>
    </row>
    <row r="102" spans="5:5" x14ac:dyDescent="0.5">
      <c r="E102" s="42"/>
    </row>
    <row r="103" spans="5:5" x14ac:dyDescent="0.5">
      <c r="E103" s="42"/>
    </row>
    <row r="104" spans="5:5" x14ac:dyDescent="0.5">
      <c r="E104" s="42"/>
    </row>
    <row r="105" spans="5:5" x14ac:dyDescent="0.5">
      <c r="E105" s="42"/>
    </row>
    <row r="106" spans="5:5" x14ac:dyDescent="0.5">
      <c r="E106" s="42"/>
    </row>
    <row r="107" spans="5:5" x14ac:dyDescent="0.5">
      <c r="E107" s="42"/>
    </row>
    <row r="108" spans="5:5" x14ac:dyDescent="0.5">
      <c r="E108" s="42"/>
    </row>
    <row r="109" spans="5:5" x14ac:dyDescent="0.5">
      <c r="E109" s="42"/>
    </row>
    <row r="110" spans="5:5" x14ac:dyDescent="0.5">
      <c r="E110" s="42"/>
    </row>
    <row r="111" spans="5:5" x14ac:dyDescent="0.5">
      <c r="E111" s="42"/>
    </row>
    <row r="112" spans="5:5" x14ac:dyDescent="0.5">
      <c r="E112" s="42"/>
    </row>
    <row r="113" spans="5:5" x14ac:dyDescent="0.5">
      <c r="E113" s="42"/>
    </row>
    <row r="114" spans="5:5" x14ac:dyDescent="0.5">
      <c r="E114" s="42"/>
    </row>
    <row r="115" spans="5:5" x14ac:dyDescent="0.5">
      <c r="E115" s="42"/>
    </row>
    <row r="116" spans="5:5" x14ac:dyDescent="0.5">
      <c r="E116" s="42"/>
    </row>
    <row r="117" spans="5:5" x14ac:dyDescent="0.5">
      <c r="E117" s="42"/>
    </row>
    <row r="118" spans="5:5" x14ac:dyDescent="0.5">
      <c r="E118" s="42"/>
    </row>
    <row r="119" spans="5:5" x14ac:dyDescent="0.5">
      <c r="E119" s="42"/>
    </row>
    <row r="120" spans="5:5" x14ac:dyDescent="0.5">
      <c r="E120" s="42"/>
    </row>
    <row r="121" spans="5:5" x14ac:dyDescent="0.5">
      <c r="E121" s="42"/>
    </row>
    <row r="122" spans="5:5" x14ac:dyDescent="0.5">
      <c r="E122" s="42"/>
    </row>
    <row r="123" spans="5:5" x14ac:dyDescent="0.5">
      <c r="E123" s="42"/>
    </row>
    <row r="124" spans="5:5" x14ac:dyDescent="0.5">
      <c r="E124" s="42"/>
    </row>
    <row r="125" spans="5:5" x14ac:dyDescent="0.5">
      <c r="E125" s="42"/>
    </row>
    <row r="126" spans="5:5" x14ac:dyDescent="0.5">
      <c r="E126" s="42"/>
    </row>
    <row r="127" spans="5:5" x14ac:dyDescent="0.5">
      <c r="E127" s="42"/>
    </row>
    <row r="128" spans="5:5" x14ac:dyDescent="0.5">
      <c r="E128" s="42"/>
    </row>
    <row r="129" spans="5:5" x14ac:dyDescent="0.5">
      <c r="E129" s="42"/>
    </row>
    <row r="130" spans="5:5" x14ac:dyDescent="0.5">
      <c r="E130" s="42"/>
    </row>
    <row r="131" spans="5:5" x14ac:dyDescent="0.5">
      <c r="E131" s="42"/>
    </row>
    <row r="132" spans="5:5" x14ac:dyDescent="0.5">
      <c r="E132" s="42"/>
    </row>
    <row r="133" spans="5:5" x14ac:dyDescent="0.5">
      <c r="E133" s="42"/>
    </row>
    <row r="134" spans="5:5" x14ac:dyDescent="0.5">
      <c r="E134" s="42"/>
    </row>
    <row r="135" spans="5:5" x14ac:dyDescent="0.5">
      <c r="E135" s="42"/>
    </row>
    <row r="136" spans="5:5" x14ac:dyDescent="0.5">
      <c r="E136" s="42"/>
    </row>
    <row r="137" spans="5:5" x14ac:dyDescent="0.5">
      <c r="E137" s="42"/>
    </row>
    <row r="138" spans="5:5" x14ac:dyDescent="0.5">
      <c r="E138" s="42"/>
    </row>
    <row r="139" spans="5:5" x14ac:dyDescent="0.5">
      <c r="E139" s="42"/>
    </row>
    <row r="140" spans="5:5" x14ac:dyDescent="0.5">
      <c r="E140" s="42"/>
    </row>
    <row r="141" spans="5:5" x14ac:dyDescent="0.5">
      <c r="E141" s="42"/>
    </row>
    <row r="142" spans="5:5" x14ac:dyDescent="0.5">
      <c r="E142" s="42"/>
    </row>
    <row r="143" spans="5:5" x14ac:dyDescent="0.5">
      <c r="E143" s="42"/>
    </row>
    <row r="144" spans="5:5" x14ac:dyDescent="0.5">
      <c r="E144" s="42"/>
    </row>
    <row r="145" spans="5:5" x14ac:dyDescent="0.5">
      <c r="E145" s="42"/>
    </row>
    <row r="146" spans="5:5" x14ac:dyDescent="0.5">
      <c r="E146" s="42"/>
    </row>
    <row r="147" spans="5:5" x14ac:dyDescent="0.5">
      <c r="E147" s="42"/>
    </row>
    <row r="148" spans="5:5" x14ac:dyDescent="0.5">
      <c r="E148" s="42"/>
    </row>
    <row r="149" spans="5:5" x14ac:dyDescent="0.5">
      <c r="E149" s="42"/>
    </row>
    <row r="150" spans="5:5" x14ac:dyDescent="0.5">
      <c r="E150" s="42"/>
    </row>
    <row r="151" spans="5:5" x14ac:dyDescent="0.5">
      <c r="E151" s="42"/>
    </row>
    <row r="152" spans="5:5" x14ac:dyDescent="0.5">
      <c r="E152" s="42"/>
    </row>
    <row r="153" spans="5:5" x14ac:dyDescent="0.5">
      <c r="E153" s="42"/>
    </row>
    <row r="154" spans="5:5" x14ac:dyDescent="0.5">
      <c r="E154" s="42"/>
    </row>
    <row r="155" spans="5:5" x14ac:dyDescent="0.5">
      <c r="E155" s="42"/>
    </row>
    <row r="156" spans="5:5" x14ac:dyDescent="0.5">
      <c r="E156" s="42"/>
    </row>
    <row r="157" spans="5:5" x14ac:dyDescent="0.5">
      <c r="E157" s="42"/>
    </row>
    <row r="158" spans="5:5" x14ac:dyDescent="0.5">
      <c r="E158" s="42"/>
    </row>
    <row r="159" spans="5:5" x14ac:dyDescent="0.5">
      <c r="E159" s="42"/>
    </row>
    <row r="160" spans="5:5" x14ac:dyDescent="0.5">
      <c r="E160" s="42"/>
    </row>
    <row r="161" spans="5:5" x14ac:dyDescent="0.5">
      <c r="E161" s="42"/>
    </row>
    <row r="162" spans="5:5" x14ac:dyDescent="0.5">
      <c r="E162" s="42"/>
    </row>
    <row r="163" spans="5:5" x14ac:dyDescent="0.5">
      <c r="E163" s="42"/>
    </row>
    <row r="164" spans="5:5" x14ac:dyDescent="0.5">
      <c r="E164" s="42"/>
    </row>
    <row r="165" spans="5:5" x14ac:dyDescent="0.5">
      <c r="E165" s="42"/>
    </row>
    <row r="166" spans="5:5" x14ac:dyDescent="0.5">
      <c r="E166" s="42"/>
    </row>
    <row r="167" spans="5:5" x14ac:dyDescent="0.5">
      <c r="E167" s="42"/>
    </row>
    <row r="168" spans="5:5" x14ac:dyDescent="0.5">
      <c r="E168" s="42"/>
    </row>
    <row r="169" spans="5:5" x14ac:dyDescent="0.5">
      <c r="E169" s="42"/>
    </row>
    <row r="170" spans="5:5" x14ac:dyDescent="0.5">
      <c r="E170" s="42"/>
    </row>
    <row r="171" spans="5:5" x14ac:dyDescent="0.5">
      <c r="E171" s="42"/>
    </row>
    <row r="172" spans="5:5" x14ac:dyDescent="0.5">
      <c r="E172" s="42"/>
    </row>
    <row r="173" spans="5:5" x14ac:dyDescent="0.5">
      <c r="E173" s="42"/>
    </row>
    <row r="174" spans="5:5" x14ac:dyDescent="0.5">
      <c r="E174" s="42"/>
    </row>
  </sheetData>
  <dataValidations count="1">
    <dataValidation type="list" allowBlank="1" showInputMessage="1" showErrorMessage="1" sqref="F2:F58 F60:F1048576" xr:uid="{A0725A50-9F37-DB4A-8C7F-E6AD8389B1AC}">
      <formula1>INDIRECT($E2)</formula1>
    </dataValidation>
  </dataValidations>
  <pageMargins left="0.7" right="0.7" top="0.78740157499999996" bottom="0.78740157499999996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550BDD-721A-B74B-89B7-8BD4A6731931}">
          <x14:formula1>
            <xm:f>'Project Specifications'!$A$1:$D$1</xm:f>
          </x14:formula1>
          <xm:sqref>E2:E1048576</xm:sqref>
        </x14:dataValidation>
        <x14:dataValidation type="list" allowBlank="1" showInputMessage="1" showErrorMessage="1" xr:uid="{9C413349-E9AB-6F44-A22A-49DA5D142704}">
          <x14:formula1>
            <xm:f>'Project Specifications'!$A$12:$A$14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2F9-D726-7D42-80AA-24A2CD494AFC}">
  <dimension ref="A1:R45"/>
  <sheetViews>
    <sheetView tabSelected="1" zoomScaleNormal="100" workbookViewId="0">
      <pane ySplit="1" topLeftCell="A2" activePane="bottomLeft" state="frozen"/>
      <selection pane="bottomLeft" activeCell="I18" sqref="I18"/>
    </sheetView>
  </sheetViews>
  <sheetFormatPr baseColWidth="10" defaultColWidth="10.875" defaultRowHeight="15.75" x14ac:dyDescent="0.5"/>
  <cols>
    <col min="1" max="1" width="32.25" bestFit="1" customWidth="1"/>
    <col min="2" max="2" width="34.75" bestFit="1" customWidth="1"/>
    <col min="3" max="4" width="14.375" bestFit="1" customWidth="1"/>
    <col min="5" max="8" width="13.25" bestFit="1" customWidth="1"/>
    <col min="9" max="9" width="14.375" bestFit="1" customWidth="1"/>
    <col min="10" max="10" width="13.25" customWidth="1"/>
    <col min="11" max="11" width="14.25" bestFit="1" customWidth="1"/>
    <col min="12" max="12" width="18.5" bestFit="1" customWidth="1"/>
    <col min="13" max="13" width="14.375" bestFit="1" customWidth="1"/>
    <col min="14" max="14" width="13.25" bestFit="1" customWidth="1"/>
  </cols>
  <sheetData>
    <row r="1" spans="1:18" x14ac:dyDescent="0.5">
      <c r="A1" s="105" t="s">
        <v>15</v>
      </c>
      <c r="B1" s="106" t="s">
        <v>16</v>
      </c>
      <c r="C1" s="107">
        <v>2024</v>
      </c>
      <c r="D1" s="113" t="s">
        <v>17</v>
      </c>
      <c r="E1" s="109" t="s">
        <v>18</v>
      </c>
      <c r="F1" s="107">
        <v>2025</v>
      </c>
      <c r="G1" s="113" t="s">
        <v>17</v>
      </c>
      <c r="H1" s="109" t="s">
        <v>18</v>
      </c>
      <c r="I1" s="107">
        <v>2026</v>
      </c>
      <c r="J1" s="113" t="s">
        <v>17</v>
      </c>
      <c r="K1" s="108" t="s">
        <v>18</v>
      </c>
      <c r="L1" s="110" t="s">
        <v>19</v>
      </c>
      <c r="M1" s="113" t="s">
        <v>17</v>
      </c>
      <c r="N1" s="109" t="s">
        <v>18</v>
      </c>
      <c r="O1" s="136" t="s">
        <v>20</v>
      </c>
      <c r="P1" s="137"/>
      <c r="Q1" s="137"/>
      <c r="R1" s="137"/>
    </row>
    <row r="2" spans="1:18" ht="18" customHeight="1" x14ac:dyDescent="0.5">
      <c r="A2" s="135" t="str">
        <f>'Project Specifications'!A1</f>
        <v>Project Design and Management</v>
      </c>
      <c r="B2" s="2" t="str">
        <f>'Project Specifications'!A2</f>
        <v>Analysis &amp; Design of Improvements</v>
      </c>
      <c r="C2" s="125">
        <f>SUMIFS(Journal!$G:$G,Journal!$B:$B,Dashboard!$C$1,Journal!$F:$F,Dashboard!B2)</f>
        <v>0</v>
      </c>
      <c r="D2" s="35"/>
      <c r="E2" s="130">
        <f>D2-C2</f>
        <v>0</v>
      </c>
      <c r="F2" s="125">
        <f>SUMIFS(Journal!$G:$G,Journal!$B:$B,Dashboard!$F$1,Journal!$F:$F,Dashboard!B2)</f>
        <v>0</v>
      </c>
      <c r="G2" s="35"/>
      <c r="H2" s="12">
        <f>G2-F2</f>
        <v>0</v>
      </c>
      <c r="I2" s="11">
        <f>SUMIFS(Journal!$G:$G,Journal!$B:$B,Dashboard!$I$1,Journal!$F:$F,Dashboard!B2)</f>
        <v>0</v>
      </c>
      <c r="J2" s="35"/>
      <c r="K2" s="7">
        <f>J2-I2</f>
        <v>0</v>
      </c>
      <c r="L2" s="85">
        <f>SUMIF(Journal!F:F,Dashboard!B2,Journal!G:G)</f>
        <v>0</v>
      </c>
      <c r="M2" s="7">
        <f t="shared" ref="M2:M19" si="0">D2+G2+J2</f>
        <v>0</v>
      </c>
      <c r="N2" s="12">
        <f t="shared" ref="N2:N19" si="1">M2-L2</f>
        <v>0</v>
      </c>
    </row>
    <row r="3" spans="1:18" x14ac:dyDescent="0.5">
      <c r="A3" s="135"/>
      <c r="B3" s="2" t="str">
        <f>'Project Specifications'!A3</f>
        <v>Planning &amp; Controlling</v>
      </c>
      <c r="C3" s="125">
        <f>SUMIFS(Journal!$G:$G,Journal!$B:$B,Dashboard!$C$1,Journal!$F:$F,Dashboard!B3)</f>
        <v>0</v>
      </c>
      <c r="D3" s="35"/>
      <c r="E3" s="130">
        <f t="shared" ref="E3:E18" si="2">D3-C3</f>
        <v>0</v>
      </c>
      <c r="F3" s="125">
        <f>SUMIFS(Journal!$G:$G,Journal!$B:$B,Dashboard!$F$1,Journal!$F:$F,Dashboard!B3)</f>
        <v>0</v>
      </c>
      <c r="G3" s="35"/>
      <c r="H3" s="12">
        <f t="shared" ref="H3:H19" si="3">G3-F3</f>
        <v>0</v>
      </c>
      <c r="I3" s="11">
        <f>SUMIFS(Journal!$G:$G,Journal!$B:$B,Dashboard!$I$1,Journal!$F:$F,Dashboard!B3)</f>
        <v>0</v>
      </c>
      <c r="J3" s="35"/>
      <c r="K3" s="7">
        <f t="shared" ref="K3:K19" si="4">J3-I3</f>
        <v>0</v>
      </c>
      <c r="L3" s="85">
        <f>SUMIF(Journal!F:F,Dashboard!B3,Journal!G:G)</f>
        <v>0</v>
      </c>
      <c r="M3" s="7">
        <f t="shared" si="0"/>
        <v>0</v>
      </c>
      <c r="N3" s="12">
        <f t="shared" si="1"/>
        <v>0</v>
      </c>
    </row>
    <row r="4" spans="1:18" x14ac:dyDescent="0.5">
      <c r="A4" s="135"/>
      <c r="B4" s="2" t="str">
        <f>'Project Specifications'!A4</f>
        <v>Coordination &amp; Networking</v>
      </c>
      <c r="C4" s="125">
        <f>SUMIFS(Journal!$G:$G,Journal!$B:$B,Dashboard!$C$1,Journal!$F:$F,Dashboard!B4)</f>
        <v>0</v>
      </c>
      <c r="D4" s="35"/>
      <c r="E4" s="130">
        <f t="shared" si="2"/>
        <v>0</v>
      </c>
      <c r="F4" s="125">
        <f>SUMIFS(Journal!$G:$G,Journal!$B:$B,Dashboard!$F$1,Journal!$F:$F,Dashboard!B4)</f>
        <v>0</v>
      </c>
      <c r="G4" s="35"/>
      <c r="H4" s="12">
        <f t="shared" si="3"/>
        <v>0</v>
      </c>
      <c r="I4" s="11">
        <f>SUMIFS(Journal!$G:$G,Journal!$B:$B,Dashboard!$I$1,Journal!$F:$F,Dashboard!B4)</f>
        <v>0</v>
      </c>
      <c r="J4" s="35"/>
      <c r="K4" s="7">
        <f t="shared" si="4"/>
        <v>0</v>
      </c>
      <c r="L4" s="85">
        <f>SUMIF(Journal!F:F,Dashboard!B4,Journal!G:G)</f>
        <v>0</v>
      </c>
      <c r="M4" s="7">
        <f t="shared" si="0"/>
        <v>0</v>
      </c>
      <c r="N4" s="12">
        <f t="shared" si="1"/>
        <v>0</v>
      </c>
    </row>
    <row r="5" spans="1:18" x14ac:dyDescent="0.5">
      <c r="A5" s="135"/>
      <c r="B5" s="2" t="str">
        <f>'Project Specifications'!A5</f>
        <v>Evaluation</v>
      </c>
      <c r="C5" s="125">
        <f>SUMIFS(Journal!$G:$G,Journal!$B:$B,Dashboard!$C$1,Journal!$F:$F,Dashboard!B5)</f>
        <v>0</v>
      </c>
      <c r="D5" s="35"/>
      <c r="E5" s="130">
        <f t="shared" si="2"/>
        <v>0</v>
      </c>
      <c r="F5" s="125">
        <f>SUMIFS(Journal!$G:$G,Journal!$B:$B,Dashboard!$F$1,Journal!$F:$F,Dashboard!B5)</f>
        <v>0</v>
      </c>
      <c r="G5" s="35"/>
      <c r="H5" s="12">
        <f t="shared" si="3"/>
        <v>0</v>
      </c>
      <c r="I5" s="11">
        <f>SUMIFS(Journal!$G:$G,Journal!$B:$B,Dashboard!$I$1,Journal!$F:$F,Dashboard!B5)</f>
        <v>0</v>
      </c>
      <c r="J5" s="35"/>
      <c r="K5" s="7">
        <f t="shared" si="4"/>
        <v>0</v>
      </c>
      <c r="L5" s="85">
        <f>SUMIF(Journal!F:F,Dashboard!B5,Journal!G:G)</f>
        <v>0</v>
      </c>
      <c r="M5" s="7">
        <f t="shared" si="0"/>
        <v>0</v>
      </c>
      <c r="N5" s="12">
        <f t="shared" si="1"/>
        <v>0</v>
      </c>
    </row>
    <row r="6" spans="1:18" x14ac:dyDescent="0.5">
      <c r="A6" s="135"/>
      <c r="B6" s="2" t="str">
        <f>'Project Specifications'!A6</f>
        <v>Dissemination &amp; Upscaling</v>
      </c>
      <c r="C6" s="125">
        <f>SUMIFS(Journal!$G:$G,Journal!$B:$B,Dashboard!$C$1,Journal!$F:$F,Dashboard!B6)</f>
        <v>0</v>
      </c>
      <c r="D6" s="35"/>
      <c r="E6" s="130">
        <f t="shared" si="2"/>
        <v>0</v>
      </c>
      <c r="F6" s="125">
        <f>SUMIFS(Journal!$G:$G,Journal!$B:$B,Dashboard!$F$1,Journal!$F:$F,Dashboard!B6)</f>
        <v>0</v>
      </c>
      <c r="G6" s="35"/>
      <c r="H6" s="12">
        <f t="shared" si="3"/>
        <v>0</v>
      </c>
      <c r="I6" s="11">
        <f>SUMIFS(Journal!$G:$G,Journal!$B:$B,Dashboard!$I$1,Journal!$F:$F,Dashboard!B6)</f>
        <v>0</v>
      </c>
      <c r="J6" s="35"/>
      <c r="K6" s="7">
        <f t="shared" si="4"/>
        <v>0</v>
      </c>
      <c r="L6" s="85">
        <f>SUMIF(Journal!F:F,Dashboard!B6,Journal!G:G)</f>
        <v>0</v>
      </c>
      <c r="M6" s="7">
        <f t="shared" si="0"/>
        <v>0</v>
      </c>
      <c r="N6" s="12">
        <f t="shared" si="1"/>
        <v>0</v>
      </c>
    </row>
    <row r="7" spans="1:18" x14ac:dyDescent="0.5">
      <c r="A7" s="138" t="str">
        <f>'Project Specifications'!B1</f>
        <v>Training and Support</v>
      </c>
      <c r="B7" s="3" t="str">
        <f>'Project Specifications'!B2</f>
        <v>Pedagogical Training</v>
      </c>
      <c r="C7" s="126">
        <f>SUMIFS(Journal!$G:$G,Journal!$B:$B,Dashboard!$C$1,Journal!$F:$F,Dashboard!B7)</f>
        <v>0</v>
      </c>
      <c r="D7" s="35"/>
      <c r="E7" s="131">
        <f t="shared" si="2"/>
        <v>0</v>
      </c>
      <c r="F7" s="126">
        <f>SUMIFS(Journal!$G:$G,Journal!$B:$B,Dashboard!$F$1,Journal!$F:$F,Dashboard!B7)</f>
        <v>0</v>
      </c>
      <c r="G7" s="35"/>
      <c r="H7" s="8">
        <f t="shared" si="3"/>
        <v>0</v>
      </c>
      <c r="I7" s="13">
        <f>SUMIFS(Journal!$G:$G,Journal!$B:$B,Dashboard!$I$1,Journal!$F:$F,Dashboard!B7)</f>
        <v>0</v>
      </c>
      <c r="J7" s="35"/>
      <c r="K7" s="8">
        <f t="shared" si="4"/>
        <v>0</v>
      </c>
      <c r="L7" s="86">
        <f>SUMIF(Journal!F:F,Dashboard!B7,Journal!G:G)</f>
        <v>0</v>
      </c>
      <c r="M7" s="8">
        <f t="shared" si="0"/>
        <v>0</v>
      </c>
      <c r="N7" s="14">
        <f t="shared" si="1"/>
        <v>0</v>
      </c>
    </row>
    <row r="8" spans="1:18" x14ac:dyDescent="0.5">
      <c r="A8" s="138"/>
      <c r="B8" s="3" t="str">
        <f>'Project Specifications'!B3</f>
        <v>Technical Training</v>
      </c>
      <c r="C8" s="126">
        <f>SUMIFS(Journal!$G:$G,Journal!$B:$B,Dashboard!$C$1,Journal!$F:$F,Dashboard!B8)</f>
        <v>0</v>
      </c>
      <c r="D8" s="35"/>
      <c r="E8" s="131">
        <f t="shared" si="2"/>
        <v>0</v>
      </c>
      <c r="F8" s="126">
        <f>SUMIFS(Journal!$G:$G,Journal!$B:$B,Dashboard!$F$1,Journal!$F:$F,Dashboard!B8)</f>
        <v>0</v>
      </c>
      <c r="G8" s="35"/>
      <c r="H8" s="8">
        <f t="shared" si="3"/>
        <v>0</v>
      </c>
      <c r="I8" s="13">
        <f>SUMIFS(Journal!$G:$G,Journal!$B:$B,Dashboard!$I$1,Journal!$F:$F,Dashboard!B8)</f>
        <v>0</v>
      </c>
      <c r="J8" s="35"/>
      <c r="K8" s="8">
        <f t="shared" si="4"/>
        <v>0</v>
      </c>
      <c r="L8" s="86">
        <f>SUMIF(Journal!F:F,Dashboard!B8,Journal!G:G)</f>
        <v>0</v>
      </c>
      <c r="M8" s="8">
        <f t="shared" si="0"/>
        <v>0</v>
      </c>
      <c r="N8" s="14">
        <f t="shared" si="1"/>
        <v>0</v>
      </c>
    </row>
    <row r="9" spans="1:18" ht="18" customHeight="1" x14ac:dyDescent="0.5">
      <c r="A9" s="138"/>
      <c r="B9" s="3" t="str">
        <f>'Project Specifications'!B4</f>
        <v>Organisational Development</v>
      </c>
      <c r="C9" s="126">
        <f>SUMIFS(Journal!$G:$G,Journal!$B:$B,Dashboard!$C$1,Journal!$F:$F,Dashboard!B9)</f>
        <v>0</v>
      </c>
      <c r="D9" s="35"/>
      <c r="E9" s="131">
        <f t="shared" si="2"/>
        <v>0</v>
      </c>
      <c r="F9" s="126">
        <f>SUMIFS(Journal!$G:$G,Journal!$B:$B,Dashboard!$F$1,Journal!$F:$F,Dashboard!B9)</f>
        <v>0</v>
      </c>
      <c r="G9" s="35"/>
      <c r="H9" s="8">
        <f t="shared" si="3"/>
        <v>0</v>
      </c>
      <c r="I9" s="13">
        <f>SUMIFS(Journal!$G:$G,Journal!$B:$B,Dashboard!$I$1,Journal!$F:$F,Dashboard!B9)</f>
        <v>0</v>
      </c>
      <c r="J9" s="35"/>
      <c r="K9" s="8">
        <f t="shared" si="4"/>
        <v>0</v>
      </c>
      <c r="L9" s="86">
        <f>SUMIF(Journal!F:F,Dashboard!B9,Journal!G:G)</f>
        <v>0</v>
      </c>
      <c r="M9" s="8">
        <f t="shared" si="0"/>
        <v>0</v>
      </c>
      <c r="N9" s="14">
        <f t="shared" si="1"/>
        <v>0</v>
      </c>
    </row>
    <row r="10" spans="1:18" x14ac:dyDescent="0.5">
      <c r="A10" s="138"/>
      <c r="B10" s="3" t="str">
        <f>'Project Specifications'!B5</f>
        <v xml:space="preserve">Pedagogical Support </v>
      </c>
      <c r="C10" s="126">
        <f>SUMIFS(Journal!$G:$G,Journal!$B:$B,Dashboard!$C$1,Journal!$F:$F,Dashboard!B10)</f>
        <v>0</v>
      </c>
      <c r="D10" s="35"/>
      <c r="E10" s="131">
        <f t="shared" si="2"/>
        <v>0</v>
      </c>
      <c r="F10" s="126">
        <f>SUMIFS(Journal!$G:$G,Journal!$B:$B,Dashboard!$F$1,Journal!$F:$F,Dashboard!B10)</f>
        <v>0</v>
      </c>
      <c r="G10" s="35"/>
      <c r="H10" s="8">
        <f t="shared" si="3"/>
        <v>0</v>
      </c>
      <c r="I10" s="13">
        <f>SUMIFS(Journal!$G:$G,Journal!$B:$B,Dashboard!$I$1,Journal!$F:$F,Dashboard!B10)</f>
        <v>0</v>
      </c>
      <c r="J10" s="35"/>
      <c r="K10" s="8">
        <f t="shared" si="4"/>
        <v>0</v>
      </c>
      <c r="L10" s="86">
        <f>SUMIF(Journal!F:F,Dashboard!B10,Journal!G:G)</f>
        <v>0</v>
      </c>
      <c r="M10" s="8">
        <f t="shared" si="0"/>
        <v>0</v>
      </c>
      <c r="N10" s="14">
        <f t="shared" si="1"/>
        <v>0</v>
      </c>
    </row>
    <row r="11" spans="1:18" x14ac:dyDescent="0.5">
      <c r="A11" s="138"/>
      <c r="B11" s="3" t="str">
        <f>'Project Specifications'!B6</f>
        <v>Technical Support &amp; Administration</v>
      </c>
      <c r="C11" s="126">
        <f>SUMIFS(Journal!$G:$G,Journal!$B:$B,Dashboard!$C$1,Journal!$F:$F,Dashboard!B11)</f>
        <v>0</v>
      </c>
      <c r="D11" s="35"/>
      <c r="E11" s="131">
        <f t="shared" si="2"/>
        <v>0</v>
      </c>
      <c r="F11" s="126">
        <f>SUMIFS(Journal!$G:$G,Journal!$B:$B,Dashboard!$F$1,Journal!$F:$F,Dashboard!B11)</f>
        <v>0</v>
      </c>
      <c r="G11" s="35"/>
      <c r="H11" s="8">
        <f t="shared" si="3"/>
        <v>0</v>
      </c>
      <c r="I11" s="13">
        <f>SUMIFS(Journal!$G:$G,Journal!$B:$B,Dashboard!$I$1,Journal!$F:$F,Dashboard!B11)</f>
        <v>0</v>
      </c>
      <c r="J11" s="35"/>
      <c r="K11" s="8">
        <f t="shared" si="4"/>
        <v>0</v>
      </c>
      <c r="L11" s="86">
        <f>SUMIF(Journal!F:F,Dashboard!B11,Journal!G:G)</f>
        <v>0</v>
      </c>
      <c r="M11" s="8">
        <f t="shared" si="0"/>
        <v>0</v>
      </c>
      <c r="N11" s="14">
        <f t="shared" si="1"/>
        <v>0</v>
      </c>
    </row>
    <row r="12" spans="1:18" x14ac:dyDescent="0.5">
      <c r="A12" s="139" t="str">
        <f>'Project Specifications'!C1</f>
        <v>Content</v>
      </c>
      <c r="B12" s="4" t="str">
        <f>'Project Specifications'!C2</f>
        <v>Search &amp; Integration into Curriculum</v>
      </c>
      <c r="C12" s="127">
        <f>SUMIFS(Journal!$G:$G,Journal!$B:$B,Dashboard!$C$1,Journal!$F:$F,Dashboard!B12)</f>
        <v>0</v>
      </c>
      <c r="D12" s="35"/>
      <c r="E12" s="132">
        <f t="shared" si="2"/>
        <v>0</v>
      </c>
      <c r="F12" s="127">
        <f>SUMIFS(Journal!$G:$G,Journal!$B:$B,Dashboard!$F$1,Journal!$F:$F,Dashboard!B12)</f>
        <v>0</v>
      </c>
      <c r="G12" s="35"/>
      <c r="H12" s="9">
        <f t="shared" si="3"/>
        <v>0</v>
      </c>
      <c r="I12" s="15">
        <f>SUMIFS(Journal!$G:$G,Journal!$B:$B,Dashboard!$I$1,Journal!$F:$F,Dashboard!B12)</f>
        <v>0</v>
      </c>
      <c r="J12" s="35"/>
      <c r="K12" s="9">
        <f t="shared" si="4"/>
        <v>0</v>
      </c>
      <c r="L12" s="87">
        <f>SUMIF(Journal!F:F,Dashboard!B12,Journal!G:G)</f>
        <v>0</v>
      </c>
      <c r="M12" s="24">
        <f t="shared" si="0"/>
        <v>0</v>
      </c>
      <c r="N12" s="25">
        <f t="shared" si="1"/>
        <v>0</v>
      </c>
    </row>
    <row r="13" spans="1:18" x14ac:dyDescent="0.5">
      <c r="A13" s="139"/>
      <c r="B13" s="4" t="str">
        <f>'Project Specifications'!C3</f>
        <v>Adaptation</v>
      </c>
      <c r="C13" s="127">
        <f>SUMIFS(Journal!$G:$G,Journal!$B:$B,Dashboard!$C$1,Journal!$F:$F,Dashboard!B13)</f>
        <v>0</v>
      </c>
      <c r="D13" s="35"/>
      <c r="E13" s="132">
        <f t="shared" si="2"/>
        <v>0</v>
      </c>
      <c r="F13" s="127">
        <f>SUMIFS(Journal!$G:$G,Journal!$B:$B,Dashboard!$F$1,Journal!$F:$F,Dashboard!B13)</f>
        <v>0</v>
      </c>
      <c r="G13" s="35"/>
      <c r="H13" s="9">
        <f t="shared" si="3"/>
        <v>0</v>
      </c>
      <c r="I13" s="15">
        <f>SUMIFS(Journal!$G:$G,Journal!$B:$B,Dashboard!$I$1,Journal!$F:$F,Dashboard!B13)</f>
        <v>0</v>
      </c>
      <c r="J13" s="35"/>
      <c r="K13" s="9">
        <f t="shared" si="4"/>
        <v>0</v>
      </c>
      <c r="L13" s="87">
        <f>SUMIF(Journal!F:F,Dashboard!B13,Journal!G:G)</f>
        <v>0</v>
      </c>
      <c r="M13" s="24">
        <f t="shared" si="0"/>
        <v>0</v>
      </c>
      <c r="N13" s="25">
        <f t="shared" si="1"/>
        <v>0</v>
      </c>
    </row>
    <row r="14" spans="1:18" x14ac:dyDescent="0.5">
      <c r="A14" s="139"/>
      <c r="B14" s="4" t="str">
        <f>'Project Specifications'!C4</f>
        <v>Production</v>
      </c>
      <c r="C14" s="127">
        <f>SUMIFS(Journal!$G:$G,Journal!$B:$B,Dashboard!$C$1,Journal!$F:$F,Dashboard!B14)</f>
        <v>0</v>
      </c>
      <c r="D14" s="35"/>
      <c r="E14" s="132">
        <f t="shared" si="2"/>
        <v>0</v>
      </c>
      <c r="F14" s="127">
        <f>SUMIFS(Journal!$G:$G,Journal!$B:$B,Dashboard!$F$1,Journal!$F:$F,Dashboard!B14)</f>
        <v>0</v>
      </c>
      <c r="G14" s="35"/>
      <c r="H14" s="9">
        <f t="shared" si="3"/>
        <v>0</v>
      </c>
      <c r="I14" s="15">
        <f>SUMIFS(Journal!$G:$G,Journal!$B:$B,Dashboard!$I$1,Journal!$F:$F,Dashboard!B14)</f>
        <v>0</v>
      </c>
      <c r="J14" s="35"/>
      <c r="K14" s="9">
        <f t="shared" si="4"/>
        <v>0</v>
      </c>
      <c r="L14" s="87">
        <f>SUMIF(Journal!F:F,Dashboard!B14,Journal!G:G)</f>
        <v>0</v>
      </c>
      <c r="M14" s="24">
        <f t="shared" si="0"/>
        <v>0</v>
      </c>
      <c r="N14" s="25">
        <f t="shared" si="1"/>
        <v>0</v>
      </c>
    </row>
    <row r="15" spans="1:18" ht="16.149999999999999" customHeight="1" x14ac:dyDescent="0.5">
      <c r="A15" s="140" t="str">
        <f>'Project Specifications'!D1</f>
        <v>Delivery ICT and related Activities</v>
      </c>
      <c r="B15" s="5" t="str">
        <f>'Project Specifications'!D2</f>
        <v>Hardware Acquisition</v>
      </c>
      <c r="C15" s="128">
        <f>SUMIFS(Journal!$G:$G,Journal!$B:$B,Dashboard!$C$1,Journal!$F:$F,Dashboard!B15)</f>
        <v>0</v>
      </c>
      <c r="D15" s="35"/>
      <c r="E15" s="133">
        <f t="shared" si="2"/>
        <v>0</v>
      </c>
      <c r="F15" s="128">
        <f>SUMIFS(Journal!$G:$G,Journal!$B:$B,Dashboard!$F$1,Journal!$F:$F,Dashboard!B15)</f>
        <v>0</v>
      </c>
      <c r="G15" s="35"/>
      <c r="H15" s="10">
        <f t="shared" si="3"/>
        <v>0</v>
      </c>
      <c r="I15" s="16">
        <f>SUMIFS(Journal!$G:$G,Journal!$B:$B,Dashboard!$I$1,Journal!$F:$F,Dashboard!B15)</f>
        <v>0</v>
      </c>
      <c r="J15" s="35"/>
      <c r="K15" s="10">
        <f t="shared" si="4"/>
        <v>0</v>
      </c>
      <c r="L15" s="88">
        <f>SUMIF(Journal!F:F,Dashboard!B15,Journal!G:G)</f>
        <v>0</v>
      </c>
      <c r="M15" s="26">
        <f t="shared" si="0"/>
        <v>0</v>
      </c>
      <c r="N15" s="27">
        <f t="shared" si="1"/>
        <v>0</v>
      </c>
    </row>
    <row r="16" spans="1:18" ht="16.149999999999999" customHeight="1" x14ac:dyDescent="0.5">
      <c r="A16" s="140"/>
      <c r="B16" s="5" t="str">
        <f>'Project Specifications'!D3</f>
        <v>Hardware Maintenance</v>
      </c>
      <c r="C16" s="128">
        <f>SUMIFS(Journal!$G:$G,Journal!$B:$B,Dashboard!$C$1,Journal!$F:$F,Dashboard!B16)</f>
        <v>0</v>
      </c>
      <c r="D16" s="35"/>
      <c r="E16" s="133">
        <f t="shared" si="2"/>
        <v>0</v>
      </c>
      <c r="F16" s="128">
        <f>SUMIFS(Journal!$G:$G,Journal!$B:$B,Dashboard!$F$1,Journal!$F:$F,Dashboard!B16)</f>
        <v>0</v>
      </c>
      <c r="G16" s="35"/>
      <c r="H16" s="10">
        <f t="shared" si="3"/>
        <v>0</v>
      </c>
      <c r="I16" s="16">
        <f>SUMIFS(Journal!$G:$G,Journal!$B:$B,Dashboard!$I$1,Journal!$F:$F,Dashboard!B16)</f>
        <v>0</v>
      </c>
      <c r="J16" s="35"/>
      <c r="K16" s="10">
        <f t="shared" si="4"/>
        <v>0</v>
      </c>
      <c r="L16" s="88">
        <f>SUMIF(Journal!F:F,Dashboard!B16,Journal!G:G)</f>
        <v>0</v>
      </c>
      <c r="M16" s="26">
        <f t="shared" si="0"/>
        <v>0</v>
      </c>
      <c r="N16" s="27">
        <f t="shared" si="1"/>
        <v>0</v>
      </c>
    </row>
    <row r="17" spans="1:18" ht="16.149999999999999" customHeight="1" x14ac:dyDescent="0.5">
      <c r="A17" s="140"/>
      <c r="B17" s="5" t="str">
        <f>'Project Specifications'!D4</f>
        <v>Software Acquisition</v>
      </c>
      <c r="C17" s="128">
        <f>SUMIFS(Journal!$G:$G,Journal!$B:$B,Dashboard!$C$1,Journal!$F:$F,Dashboard!B17)</f>
        <v>0</v>
      </c>
      <c r="D17" s="35"/>
      <c r="E17" s="133">
        <f t="shared" si="2"/>
        <v>0</v>
      </c>
      <c r="F17" s="128">
        <f>SUMIFS(Journal!$G:$G,Journal!$B:$B,Dashboard!$F$1,Journal!$F:$F,Dashboard!B17)</f>
        <v>0</v>
      </c>
      <c r="G17" s="35"/>
      <c r="H17" s="10">
        <f t="shared" si="3"/>
        <v>0</v>
      </c>
      <c r="I17" s="16">
        <f>SUMIFS(Journal!$G:$G,Journal!$B:$B,Dashboard!$I$1,Journal!$F:$F,Dashboard!B17)</f>
        <v>0</v>
      </c>
      <c r="J17" s="35"/>
      <c r="K17" s="10">
        <f t="shared" si="4"/>
        <v>0</v>
      </c>
      <c r="L17" s="88">
        <f>SUMIF(Journal!F:F,Dashboard!B17,Journal!G:G)</f>
        <v>0</v>
      </c>
      <c r="M17" s="26">
        <f t="shared" si="0"/>
        <v>0</v>
      </c>
      <c r="N17" s="27">
        <f t="shared" si="1"/>
        <v>0</v>
      </c>
    </row>
    <row r="18" spans="1:18" ht="16.149999999999999" customHeight="1" x14ac:dyDescent="0.5">
      <c r="A18" s="140"/>
      <c r="B18" s="5" t="str">
        <f>'Project Specifications'!D5</f>
        <v>Software Customisation &amp; Maintenance</v>
      </c>
      <c r="C18" s="128">
        <f>SUMIFS(Journal!$G:$G,Journal!$B:$B,Dashboard!$C$1,Journal!$F:$F,Dashboard!B18)</f>
        <v>0</v>
      </c>
      <c r="D18" s="35"/>
      <c r="E18" s="133">
        <f t="shared" si="2"/>
        <v>0</v>
      </c>
      <c r="F18" s="128">
        <f>SUMIFS(Journal!$G:$G,Journal!$B:$B,Dashboard!$F$1,Journal!$F:$F,Dashboard!B18)</f>
        <v>0</v>
      </c>
      <c r="G18" s="35"/>
      <c r="H18" s="10">
        <f t="shared" si="3"/>
        <v>0</v>
      </c>
      <c r="I18" s="16">
        <f>SUMIFS(Journal!$G:$G,Journal!$B:$B,Dashboard!$I$1,Journal!$F:$F,Dashboard!B18)</f>
        <v>0</v>
      </c>
      <c r="J18" s="35"/>
      <c r="K18" s="10">
        <f t="shared" si="4"/>
        <v>0</v>
      </c>
      <c r="L18" s="88">
        <f>SUMIF(Journal!F:F,Dashboard!B18,Journal!G:G)</f>
        <v>0</v>
      </c>
      <c r="M18" s="26">
        <f t="shared" si="0"/>
        <v>0</v>
      </c>
      <c r="N18" s="27">
        <f t="shared" si="1"/>
        <v>0</v>
      </c>
    </row>
    <row r="19" spans="1:18" ht="16.149999999999999" customHeight="1" x14ac:dyDescent="0.5">
      <c r="A19" s="140"/>
      <c r="B19" s="6" t="str">
        <f>'Project Specifications'!D6</f>
        <v>Additional ICT-related Teacher Activities</v>
      </c>
      <c r="C19" s="129">
        <f>SUMIFS(Journal!$G:$G,Journal!$B:$B,Dashboard!$C$1,Journal!$F:$F,Dashboard!B19)</f>
        <v>0</v>
      </c>
      <c r="D19" s="36"/>
      <c r="E19" s="134">
        <f>D19-C19</f>
        <v>0</v>
      </c>
      <c r="F19" s="129">
        <f>SUMIFS(Journal!$G:$G,Journal!$B:$B,Dashboard!$F$1,Journal!$F:$F,Dashboard!B19)</f>
        <v>0</v>
      </c>
      <c r="G19" s="36"/>
      <c r="H19" s="18">
        <f t="shared" si="3"/>
        <v>0</v>
      </c>
      <c r="I19" s="17">
        <f>SUMIFS(Journal!$G:$G,Journal!$B:$B,Dashboard!$I$1,Journal!$F:$F,Dashboard!B19)</f>
        <v>0</v>
      </c>
      <c r="J19" s="36"/>
      <c r="K19" s="18">
        <f t="shared" si="4"/>
        <v>0</v>
      </c>
      <c r="L19" s="89">
        <f>SUMIF(Journal!F:F,Dashboard!B19,Journal!G:G)</f>
        <v>0</v>
      </c>
      <c r="M19" s="28">
        <f t="shared" si="0"/>
        <v>0</v>
      </c>
      <c r="N19" s="29">
        <f t="shared" si="1"/>
        <v>0</v>
      </c>
    </row>
    <row r="20" spans="1:18" ht="16.149999999999999" customHeight="1" x14ac:dyDescent="0.5">
      <c r="A20" s="19"/>
      <c r="B20" s="20"/>
      <c r="D20" s="21"/>
      <c r="E20" s="21"/>
      <c r="G20" s="21"/>
      <c r="H20" s="21"/>
      <c r="J20" s="21"/>
      <c r="K20" s="22"/>
      <c r="L20" s="23">
        <f>SUM(L2:L19)</f>
        <v>0</v>
      </c>
      <c r="M20" s="23">
        <f>SUM(M2:M19)</f>
        <v>0</v>
      </c>
      <c r="N20" s="23">
        <f>SUM(N2:N19)</f>
        <v>0</v>
      </c>
    </row>
    <row r="21" spans="1:18" ht="16.149999999999999" customHeight="1" x14ac:dyDescent="0.5">
      <c r="A21" s="19"/>
      <c r="B21" s="20"/>
      <c r="C21" s="21">
        <f>SUM(C2:C19)</f>
        <v>0</v>
      </c>
      <c r="D21" s="21"/>
      <c r="E21" s="21"/>
      <c r="F21" s="21">
        <f>SUM(F2:F19)</f>
        <v>0</v>
      </c>
      <c r="G21" s="21"/>
      <c r="H21" s="21"/>
      <c r="I21" s="21">
        <f>SUM(I2:I19)</f>
        <v>0</v>
      </c>
      <c r="J21" s="21"/>
      <c r="K21" s="22"/>
      <c r="L21" s="23">
        <f>C21+F21+I21</f>
        <v>0</v>
      </c>
      <c r="M21" s="23"/>
      <c r="N21" s="23"/>
    </row>
    <row r="22" spans="1:18" ht="16.149999999999999" customHeight="1" x14ac:dyDescent="0.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112" t="str">
        <f>IF(L20=L21,"matching totals","error in calculations")</f>
        <v>matching totals</v>
      </c>
      <c r="M22" s="23"/>
      <c r="N22" s="23"/>
    </row>
    <row r="24" spans="1:18" x14ac:dyDescent="0.5">
      <c r="A24" s="105" t="s">
        <v>15</v>
      </c>
      <c r="B24" s="106" t="s">
        <v>16</v>
      </c>
      <c r="C24" s="107">
        <f>$C$1</f>
        <v>2024</v>
      </c>
      <c r="D24" s="113"/>
      <c r="E24" s="109" t="s">
        <v>18</v>
      </c>
      <c r="F24" s="107">
        <f>$F$1</f>
        <v>2025</v>
      </c>
      <c r="G24" s="113"/>
      <c r="H24" s="109" t="s">
        <v>18</v>
      </c>
      <c r="I24" s="107">
        <f>$I$1</f>
        <v>2026</v>
      </c>
      <c r="J24" s="113"/>
      <c r="K24" s="108" t="s">
        <v>18</v>
      </c>
      <c r="L24" s="110" t="s">
        <v>21</v>
      </c>
      <c r="M24" s="113" t="s">
        <v>17</v>
      </c>
      <c r="N24" s="109" t="s">
        <v>18</v>
      </c>
      <c r="O24" s="136" t="s">
        <v>20</v>
      </c>
      <c r="P24" s="137"/>
      <c r="Q24" s="137"/>
      <c r="R24" s="137"/>
    </row>
    <row r="25" spans="1:18" x14ac:dyDescent="0.5">
      <c r="A25" s="135" t="str">
        <f>'Project Specifications'!A1</f>
        <v>Project Design and Management</v>
      </c>
      <c r="B25" s="2" t="str">
        <f>'Project Specifications'!A2</f>
        <v>Analysis &amp; Design of Improvements</v>
      </c>
      <c r="C25" s="55">
        <f>SUMIFS(Journal!$H:$H,Journal!$B:$B,Dashboard!$C$24,Journal!$F:$F,Dashboard!B25)</f>
        <v>0</v>
      </c>
      <c r="D25" s="56"/>
      <c r="E25" s="57">
        <f>D25-C25</f>
        <v>0</v>
      </c>
      <c r="F25" s="55">
        <f>SUMIFS(Journal!$H:$H,Journal!$B:$B,Dashboard!$F$24,Journal!$F:$F,Dashboard!B25)</f>
        <v>0</v>
      </c>
      <c r="G25" s="56"/>
      <c r="H25" s="57">
        <f>G25-F25</f>
        <v>0</v>
      </c>
      <c r="I25" s="55">
        <f>SUMIFS(Journal!$H:$H,Journal!$B:$B,Dashboard!$I$24,Journal!$F:$F,Dashboard!B25)</f>
        <v>0</v>
      </c>
      <c r="J25" s="56"/>
      <c r="K25" s="60">
        <f>J25-I25</f>
        <v>0</v>
      </c>
      <c r="L25" s="92">
        <f>SUMIF(Journal!F:F,Dashboard!B25,Journal!H:H)</f>
        <v>0</v>
      </c>
      <c r="M25" s="58">
        <f>D25+G25+J25</f>
        <v>0</v>
      </c>
      <c r="N25" s="59">
        <f t="shared" ref="N25:N42" si="5">M25-L25</f>
        <v>0</v>
      </c>
    </row>
    <row r="26" spans="1:18" x14ac:dyDescent="0.5">
      <c r="A26" s="135"/>
      <c r="B26" s="2" t="str">
        <f>'Project Specifications'!A3</f>
        <v>Planning &amp; Controlling</v>
      </c>
      <c r="C26" s="55">
        <f>SUMIFS(Journal!$H:$H,Journal!$B:$B,Dashboard!$C$24,Journal!$F:$F,Dashboard!B26)</f>
        <v>0</v>
      </c>
      <c r="D26" s="56"/>
      <c r="E26" s="57">
        <f t="shared" ref="E26:E42" si="6">D26-C26</f>
        <v>0</v>
      </c>
      <c r="F26" s="55">
        <f>SUMIFS(Journal!$H:$H,Journal!$B:$B,Dashboard!$F$24,Journal!$F:$F,Dashboard!B26)</f>
        <v>0</v>
      </c>
      <c r="G26" s="56"/>
      <c r="H26" s="57">
        <f>G26-F26</f>
        <v>0</v>
      </c>
      <c r="I26" s="55">
        <f>SUMIFS(Journal!$H:$H,Journal!$B:$B,Dashboard!$I$24,Journal!$F:$F,Dashboard!B26)</f>
        <v>0</v>
      </c>
      <c r="J26" s="56"/>
      <c r="K26" s="60">
        <f t="shared" ref="K26:K42" si="7">J26-I26</f>
        <v>0</v>
      </c>
      <c r="L26" s="92">
        <f>SUMIF(Journal!F:F,Dashboard!B26,Journal!H:H)</f>
        <v>0</v>
      </c>
      <c r="M26" s="60">
        <f>J26+G26+D26</f>
        <v>0</v>
      </c>
      <c r="N26" s="59">
        <f t="shared" si="5"/>
        <v>0</v>
      </c>
    </row>
    <row r="27" spans="1:18" x14ac:dyDescent="0.5">
      <c r="A27" s="135"/>
      <c r="B27" s="2" t="str">
        <f>'Project Specifications'!A4</f>
        <v>Coordination &amp; Networking</v>
      </c>
      <c r="C27" s="55">
        <f>SUMIFS(Journal!$H:$H,Journal!$B:$B,Dashboard!$C$24,Journal!$F:$F,Dashboard!B27)</f>
        <v>0</v>
      </c>
      <c r="D27" s="56"/>
      <c r="E27" s="57">
        <f t="shared" si="6"/>
        <v>0</v>
      </c>
      <c r="F27" s="55">
        <f>SUMIFS(Journal!$H:$H,Journal!$B:$B,Dashboard!$F$24,Journal!$F:$F,Dashboard!B27)</f>
        <v>0</v>
      </c>
      <c r="G27" s="56"/>
      <c r="H27" s="57">
        <f t="shared" ref="H27:H42" si="8">G27-F27</f>
        <v>0</v>
      </c>
      <c r="I27" s="55">
        <f>SUMIFS(Journal!$H:$H,Journal!$B:$B,Dashboard!$I$24,Journal!$F:$F,Dashboard!B27)</f>
        <v>0</v>
      </c>
      <c r="J27" s="56"/>
      <c r="K27" s="60">
        <f t="shared" si="7"/>
        <v>0</v>
      </c>
      <c r="L27" s="92">
        <f>SUMIF(Journal!F:F,Dashboard!B27,Journal!H:H)</f>
        <v>0</v>
      </c>
      <c r="M27" s="60">
        <f>J27+G27+D27</f>
        <v>0</v>
      </c>
      <c r="N27" s="59">
        <f t="shared" si="5"/>
        <v>0</v>
      </c>
    </row>
    <row r="28" spans="1:18" x14ac:dyDescent="0.5">
      <c r="A28" s="135"/>
      <c r="B28" s="2" t="str">
        <f>'Project Specifications'!A5</f>
        <v>Evaluation</v>
      </c>
      <c r="C28" s="55">
        <f>SUMIFS(Journal!$H:$H,Journal!$B:$B,Dashboard!$C$24,Journal!$F:$F,Dashboard!B28)</f>
        <v>0</v>
      </c>
      <c r="D28" s="56"/>
      <c r="E28" s="57">
        <f t="shared" si="6"/>
        <v>0</v>
      </c>
      <c r="F28" s="55">
        <f>SUMIFS(Journal!$H:$H,Journal!$B:$B,Dashboard!$F$24,Journal!$F:$F,Dashboard!B28)</f>
        <v>0</v>
      </c>
      <c r="G28" s="56"/>
      <c r="H28" s="57">
        <f t="shared" si="8"/>
        <v>0</v>
      </c>
      <c r="I28" s="55">
        <f>SUMIFS(Journal!$H:$H,Journal!$B:$B,Dashboard!$I$24,Journal!$F:$F,Dashboard!B28)</f>
        <v>0</v>
      </c>
      <c r="J28" s="56"/>
      <c r="K28" s="60">
        <f t="shared" si="7"/>
        <v>0</v>
      </c>
      <c r="L28" s="92">
        <f>SUMIF(Journal!F:F,Dashboard!B28,Journal!H:H)</f>
        <v>0</v>
      </c>
      <c r="M28" s="60">
        <f>J28+G28+D28</f>
        <v>0</v>
      </c>
      <c r="N28" s="59">
        <f t="shared" si="5"/>
        <v>0</v>
      </c>
    </row>
    <row r="29" spans="1:18" x14ac:dyDescent="0.5">
      <c r="A29" s="135"/>
      <c r="B29" s="2" t="str">
        <f>'Project Specifications'!A6</f>
        <v>Dissemination &amp; Upscaling</v>
      </c>
      <c r="C29" s="55">
        <f>SUMIFS(Journal!$H:$H,Journal!$B:$B,Dashboard!$C$24,Journal!$F:$F,Dashboard!B29)</f>
        <v>0</v>
      </c>
      <c r="D29" s="56"/>
      <c r="E29" s="57">
        <f t="shared" si="6"/>
        <v>0</v>
      </c>
      <c r="F29" s="55">
        <f>SUMIFS(Journal!$H:$H,Journal!$B:$B,Dashboard!$F$24,Journal!$F:$F,Dashboard!B29)</f>
        <v>0</v>
      </c>
      <c r="G29" s="56"/>
      <c r="H29" s="57">
        <f t="shared" si="8"/>
        <v>0</v>
      </c>
      <c r="I29" s="55">
        <f>SUMIFS(Journal!$H:$H,Journal!$B:$B,Dashboard!$I$24,Journal!$F:$F,Dashboard!B29)</f>
        <v>0</v>
      </c>
      <c r="J29" s="56"/>
      <c r="K29" s="60">
        <f t="shared" si="7"/>
        <v>0</v>
      </c>
      <c r="L29" s="92">
        <f>SUMIF(Journal!F:F,Dashboard!B29,Journal!H:H)</f>
        <v>0</v>
      </c>
      <c r="M29" s="58">
        <f t="shared" ref="M29:M42" si="9">D29+G29+J29</f>
        <v>0</v>
      </c>
      <c r="N29" s="59">
        <f t="shared" si="5"/>
        <v>0</v>
      </c>
    </row>
    <row r="30" spans="1:18" x14ac:dyDescent="0.5">
      <c r="A30" s="138" t="str">
        <f>'Project Specifications'!B1</f>
        <v>Training and Support</v>
      </c>
      <c r="B30" s="3" t="str">
        <f>'Project Specifications'!B2</f>
        <v>Pedagogical Training</v>
      </c>
      <c r="C30" s="61">
        <f>SUMIFS(Journal!$H:$H,Journal!$B:$B,Dashboard!$C$24,Journal!$F:$F,Dashboard!B30)</f>
        <v>0</v>
      </c>
      <c r="D30" s="56"/>
      <c r="E30" s="62">
        <f t="shared" si="6"/>
        <v>0</v>
      </c>
      <c r="F30" s="61">
        <f>SUMIFS(Journal!$H:$H,Journal!$B:$B,Dashboard!$F$24,Journal!$F:$F,Dashboard!B30)</f>
        <v>0</v>
      </c>
      <c r="G30" s="56"/>
      <c r="H30" s="62">
        <f t="shared" si="8"/>
        <v>0</v>
      </c>
      <c r="I30" s="61">
        <f>SUMIFS(Journal!$H:$H,Journal!$B:$B,Dashboard!$I$24,Journal!$F:$F,Dashboard!B30)</f>
        <v>0</v>
      </c>
      <c r="J30" s="56"/>
      <c r="K30" s="90">
        <f t="shared" si="7"/>
        <v>0</v>
      </c>
      <c r="L30" s="93">
        <f>SUMIF(Journal!F:F,Dashboard!B30,Journal!H:H)</f>
        <v>0</v>
      </c>
      <c r="M30" s="63">
        <f t="shared" si="9"/>
        <v>0</v>
      </c>
      <c r="N30" s="64">
        <f t="shared" si="5"/>
        <v>0</v>
      </c>
    </row>
    <row r="31" spans="1:18" x14ac:dyDescent="0.5">
      <c r="A31" s="138"/>
      <c r="B31" s="3" t="str">
        <f>'Project Specifications'!B3</f>
        <v>Technical Training</v>
      </c>
      <c r="C31" s="61">
        <f>SUMIFS(Journal!$H:$H,Journal!$B:$B,Dashboard!$C$24,Journal!$F:$F,Dashboard!B31)</f>
        <v>0</v>
      </c>
      <c r="D31" s="56"/>
      <c r="E31" s="62">
        <f t="shared" si="6"/>
        <v>0</v>
      </c>
      <c r="F31" s="61">
        <f>SUMIFS(Journal!$H:$H,Journal!$B:$B,Dashboard!$F$24,Journal!$F:$F,Dashboard!B31)</f>
        <v>0</v>
      </c>
      <c r="G31" s="56"/>
      <c r="H31" s="62">
        <f t="shared" si="8"/>
        <v>0</v>
      </c>
      <c r="I31" s="61">
        <f>SUMIFS(Journal!$H:$H,Journal!$B:$B,Dashboard!$I$24,Journal!$F:$F,Dashboard!B31)</f>
        <v>0</v>
      </c>
      <c r="J31" s="56"/>
      <c r="K31" s="90">
        <f t="shared" si="7"/>
        <v>0</v>
      </c>
      <c r="L31" s="93">
        <f>SUMIF(Journal!F:F,Dashboard!B31,Journal!H:H)</f>
        <v>0</v>
      </c>
      <c r="M31" s="63">
        <f t="shared" si="9"/>
        <v>0</v>
      </c>
      <c r="N31" s="64">
        <f t="shared" si="5"/>
        <v>0</v>
      </c>
    </row>
    <row r="32" spans="1:18" x14ac:dyDescent="0.5">
      <c r="A32" s="138"/>
      <c r="B32" s="3" t="str">
        <f>'Project Specifications'!B4</f>
        <v>Organisational Development</v>
      </c>
      <c r="C32" s="61">
        <f>SUMIFS(Journal!$H:$H,Journal!$B:$B,Dashboard!$C$24,Journal!$F:$F,Dashboard!B32)</f>
        <v>0</v>
      </c>
      <c r="D32" s="56"/>
      <c r="E32" s="62">
        <f t="shared" si="6"/>
        <v>0</v>
      </c>
      <c r="F32" s="61">
        <f>SUMIFS(Journal!$H:$H,Journal!$B:$B,Dashboard!$F$24,Journal!$F:$F,Dashboard!B32)</f>
        <v>0</v>
      </c>
      <c r="G32" s="56"/>
      <c r="H32" s="62">
        <f t="shared" si="8"/>
        <v>0</v>
      </c>
      <c r="I32" s="61">
        <f>SUMIFS(Journal!$H:$H,Journal!$B:$B,Dashboard!$I$24,Journal!$F:$F,Dashboard!B32)</f>
        <v>0</v>
      </c>
      <c r="J32" s="56"/>
      <c r="K32" s="90">
        <f t="shared" si="7"/>
        <v>0</v>
      </c>
      <c r="L32" s="93">
        <f>SUMIF(Journal!F:F,Dashboard!B32,Journal!H:H)</f>
        <v>0</v>
      </c>
      <c r="M32" s="63">
        <f t="shared" si="9"/>
        <v>0</v>
      </c>
      <c r="N32" s="64">
        <f t="shared" si="5"/>
        <v>0</v>
      </c>
    </row>
    <row r="33" spans="1:14" ht="16.149999999999999" customHeight="1" x14ac:dyDescent="0.5">
      <c r="A33" s="138"/>
      <c r="B33" s="3" t="str">
        <f>'Project Specifications'!B5</f>
        <v xml:space="preserve">Pedagogical Support </v>
      </c>
      <c r="C33" s="61">
        <f>SUMIFS(Journal!$H:$H,Journal!$B:$B,Dashboard!$C$24,Journal!$F:$F,Dashboard!B33)</f>
        <v>0</v>
      </c>
      <c r="D33" s="56"/>
      <c r="E33" s="62">
        <f t="shared" si="6"/>
        <v>0</v>
      </c>
      <c r="F33" s="61">
        <f>SUMIFS(Journal!$H:$H,Journal!$B:$B,Dashboard!$F$24,Journal!$F:$F,Dashboard!B33)</f>
        <v>0</v>
      </c>
      <c r="G33" s="56"/>
      <c r="H33" s="62">
        <f t="shared" si="8"/>
        <v>0</v>
      </c>
      <c r="I33" s="61">
        <f>SUMIFS(Journal!$H:$H,Journal!$B:$B,Dashboard!$I$24,Journal!$F:$F,Dashboard!B33)</f>
        <v>0</v>
      </c>
      <c r="J33" s="56"/>
      <c r="K33" s="90">
        <f t="shared" si="7"/>
        <v>0</v>
      </c>
      <c r="L33" s="93">
        <f>SUMIF(Journal!F:F,Dashboard!B33,Journal!H:H)</f>
        <v>0</v>
      </c>
      <c r="M33" s="63">
        <f t="shared" si="9"/>
        <v>0</v>
      </c>
      <c r="N33" s="64">
        <f t="shared" si="5"/>
        <v>0</v>
      </c>
    </row>
    <row r="34" spans="1:14" x14ac:dyDescent="0.5">
      <c r="A34" s="138"/>
      <c r="B34" s="3" t="str">
        <f>'Project Specifications'!B6</f>
        <v>Technical Support &amp; Administration</v>
      </c>
      <c r="C34" s="61">
        <f>SUMIFS(Journal!$H:$H,Journal!$B:$B,Dashboard!$C$24,Journal!$F:$F,Dashboard!B34)</f>
        <v>0</v>
      </c>
      <c r="D34" s="56"/>
      <c r="E34" s="62">
        <f t="shared" si="6"/>
        <v>0</v>
      </c>
      <c r="F34" s="61">
        <f>SUMIFS(Journal!$H:$H,Journal!$B:$B,Dashboard!$F$24,Journal!$F:$F,Dashboard!B34)</f>
        <v>0</v>
      </c>
      <c r="G34" s="56"/>
      <c r="H34" s="62">
        <f t="shared" si="8"/>
        <v>0</v>
      </c>
      <c r="I34" s="61">
        <f>SUMIFS(Journal!$H:$H,Journal!$B:$B,Dashboard!$I$24,Journal!$F:$F,Dashboard!B34)</f>
        <v>0</v>
      </c>
      <c r="J34" s="56"/>
      <c r="K34" s="90">
        <f t="shared" si="7"/>
        <v>0</v>
      </c>
      <c r="L34" s="93">
        <f>SUMIF(Journal!F:F,Dashboard!B34,Journal!H:H)</f>
        <v>0</v>
      </c>
      <c r="M34" s="63">
        <f t="shared" si="9"/>
        <v>0</v>
      </c>
      <c r="N34" s="64">
        <f t="shared" si="5"/>
        <v>0</v>
      </c>
    </row>
    <row r="35" spans="1:14" x14ac:dyDescent="0.5">
      <c r="A35" s="139" t="str">
        <f>'Project Specifications'!C1</f>
        <v>Content</v>
      </c>
      <c r="B35" s="4" t="str">
        <f>'Project Specifications'!C2</f>
        <v>Search &amp; Integration into Curriculum</v>
      </c>
      <c r="C35" s="65">
        <f>SUMIFS(Journal!$H:$H,Journal!$B:$B,Dashboard!$C$24,Journal!$F:$F,Dashboard!B35)</f>
        <v>0</v>
      </c>
      <c r="D35" s="56"/>
      <c r="E35" s="66">
        <f t="shared" si="6"/>
        <v>0</v>
      </c>
      <c r="F35" s="65">
        <f>SUMIFS(Journal!$H:$H,Journal!$B:$B,Dashboard!$F$24,Journal!$F:$F,Dashboard!B35)</f>
        <v>0</v>
      </c>
      <c r="G35" s="56"/>
      <c r="H35" s="66">
        <f t="shared" si="8"/>
        <v>0</v>
      </c>
      <c r="I35" s="65">
        <f>SUMIFS(Journal!$H:$H,Journal!$B:$B,Dashboard!$I$24,Journal!$F:$F,Dashboard!B35)</f>
        <v>0</v>
      </c>
      <c r="J35" s="56"/>
      <c r="K35" s="91">
        <f t="shared" si="7"/>
        <v>0</v>
      </c>
      <c r="L35" s="94">
        <f>SUMIF(Journal!F:F,Dashboard!B35,Journal!H:H)</f>
        <v>0</v>
      </c>
      <c r="M35" s="67">
        <f t="shared" si="9"/>
        <v>0</v>
      </c>
      <c r="N35" s="68">
        <f t="shared" si="5"/>
        <v>0</v>
      </c>
    </row>
    <row r="36" spans="1:14" x14ac:dyDescent="0.5">
      <c r="A36" s="139"/>
      <c r="B36" s="4" t="str">
        <f>'Project Specifications'!C3</f>
        <v>Adaptation</v>
      </c>
      <c r="C36" s="65">
        <f>SUMIFS(Journal!$H:$H,Journal!$B:$B,Dashboard!$C$24,Journal!$F:$F,Dashboard!B36)</f>
        <v>0</v>
      </c>
      <c r="D36" s="56"/>
      <c r="E36" s="66">
        <f t="shared" si="6"/>
        <v>0</v>
      </c>
      <c r="F36" s="65">
        <f>SUMIFS(Journal!$H:$H,Journal!$B:$B,Dashboard!$F$24,Journal!$F:$F,Dashboard!B36)</f>
        <v>0</v>
      </c>
      <c r="G36" s="56"/>
      <c r="H36" s="66">
        <f t="shared" si="8"/>
        <v>0</v>
      </c>
      <c r="I36" s="65">
        <f>SUMIFS(Journal!$H:$H,Journal!$B:$B,Dashboard!$I$24,Journal!$F:$F,Dashboard!B36)</f>
        <v>0</v>
      </c>
      <c r="J36" s="56"/>
      <c r="K36" s="91">
        <f t="shared" si="7"/>
        <v>0</v>
      </c>
      <c r="L36" s="94">
        <f>SUMIF(Journal!F:F,Dashboard!B36,Journal!H:H)</f>
        <v>0</v>
      </c>
      <c r="M36" s="67">
        <f t="shared" si="9"/>
        <v>0</v>
      </c>
      <c r="N36" s="68">
        <f t="shared" si="5"/>
        <v>0</v>
      </c>
    </row>
    <row r="37" spans="1:14" x14ac:dyDescent="0.5">
      <c r="A37" s="139"/>
      <c r="B37" s="4" t="str">
        <f>'Project Specifications'!C4</f>
        <v>Production</v>
      </c>
      <c r="C37" s="65">
        <f>SUMIFS(Journal!$H:$H,Journal!$B:$B,Dashboard!$C$24,Journal!$F:$F,Dashboard!B37)</f>
        <v>0</v>
      </c>
      <c r="D37" s="56"/>
      <c r="E37" s="66">
        <f t="shared" si="6"/>
        <v>0</v>
      </c>
      <c r="F37" s="65">
        <f>SUMIFS(Journal!$H:$H,Journal!$B:$B,Dashboard!$F$24,Journal!$F:$F,Dashboard!B37)</f>
        <v>0</v>
      </c>
      <c r="G37" s="56"/>
      <c r="H37" s="66">
        <f t="shared" si="8"/>
        <v>0</v>
      </c>
      <c r="I37" s="65">
        <f>SUMIFS(Journal!$H:$H,Journal!$B:$B,Dashboard!$I$24,Journal!$F:$F,Dashboard!B37)</f>
        <v>0</v>
      </c>
      <c r="J37" s="56"/>
      <c r="K37" s="91">
        <f t="shared" si="7"/>
        <v>0</v>
      </c>
      <c r="L37" s="94">
        <f>SUMIF(Journal!F:F,Dashboard!B37,Journal!H:H)</f>
        <v>0</v>
      </c>
      <c r="M37" s="67">
        <f t="shared" si="9"/>
        <v>0</v>
      </c>
      <c r="N37" s="68">
        <f t="shared" si="5"/>
        <v>0</v>
      </c>
    </row>
    <row r="38" spans="1:14" x14ac:dyDescent="0.5">
      <c r="A38" s="140" t="str">
        <f>'Project Specifications'!D1</f>
        <v>Delivery ICT and related Activities</v>
      </c>
      <c r="B38" s="5" t="str">
        <f>'Project Specifications'!D2</f>
        <v>Hardware Acquisition</v>
      </c>
      <c r="C38" s="69">
        <f>SUMIFS(Journal!$H:$H,Journal!$B:$B,Dashboard!$C$24,Journal!$F:$F,Dashboard!B38)</f>
        <v>0</v>
      </c>
      <c r="D38" s="56"/>
      <c r="E38" s="70">
        <f t="shared" si="6"/>
        <v>0</v>
      </c>
      <c r="F38" s="69">
        <f>SUMIFS(Journal!$H:$H,Journal!$B:$B,Dashboard!$F$24,Journal!$F:$F,Dashboard!B38)</f>
        <v>0</v>
      </c>
      <c r="G38" s="56"/>
      <c r="H38" s="70">
        <f t="shared" si="8"/>
        <v>0</v>
      </c>
      <c r="I38" s="69">
        <f>SUMIFS(Journal!$H:$H,Journal!$B:$B,Dashboard!$I$24,Journal!$F:$F,Dashboard!B38)</f>
        <v>0</v>
      </c>
      <c r="J38" s="56"/>
      <c r="K38" s="71">
        <f t="shared" si="7"/>
        <v>0</v>
      </c>
      <c r="L38" s="95">
        <f>SUMIF(Journal!F:F,Dashboard!B38,Journal!H:H)</f>
        <v>0</v>
      </c>
      <c r="M38" s="71">
        <f t="shared" si="9"/>
        <v>0</v>
      </c>
      <c r="N38" s="72">
        <f t="shared" si="5"/>
        <v>0</v>
      </c>
    </row>
    <row r="39" spans="1:14" x14ac:dyDescent="0.5">
      <c r="A39" s="140"/>
      <c r="B39" s="5" t="str">
        <f>'Project Specifications'!D3</f>
        <v>Hardware Maintenance</v>
      </c>
      <c r="C39" s="69">
        <f>SUMIFS(Journal!$H:$H,Journal!$B:$B,Dashboard!$C$24,Journal!$F:$F,Dashboard!B39)</f>
        <v>0</v>
      </c>
      <c r="D39" s="56"/>
      <c r="E39" s="70">
        <f t="shared" si="6"/>
        <v>0</v>
      </c>
      <c r="F39" s="69">
        <f>SUMIFS(Journal!$H:$H,Journal!$B:$B,Dashboard!$F$24,Journal!$F:$F,Dashboard!B39)</f>
        <v>0</v>
      </c>
      <c r="G39" s="56"/>
      <c r="H39" s="70">
        <f t="shared" si="8"/>
        <v>0</v>
      </c>
      <c r="I39" s="69">
        <f>SUMIFS(Journal!$H:$H,Journal!$B:$B,Dashboard!$I$24,Journal!$F:$F,Dashboard!B39)</f>
        <v>0</v>
      </c>
      <c r="J39" s="56"/>
      <c r="K39" s="71">
        <f t="shared" si="7"/>
        <v>0</v>
      </c>
      <c r="L39" s="95">
        <f>SUMIF(Journal!F:F,Dashboard!B39,Journal!H:H)</f>
        <v>0</v>
      </c>
      <c r="M39" s="71">
        <f t="shared" si="9"/>
        <v>0</v>
      </c>
      <c r="N39" s="72">
        <f t="shared" si="5"/>
        <v>0</v>
      </c>
    </row>
    <row r="40" spans="1:14" x14ac:dyDescent="0.5">
      <c r="A40" s="140"/>
      <c r="B40" s="5" t="str">
        <f>'Project Specifications'!D4</f>
        <v>Software Acquisition</v>
      </c>
      <c r="C40" s="69">
        <f>SUMIFS(Journal!$H:$H,Journal!$B:$B,Dashboard!$C$24,Journal!$F:$F,Dashboard!B40)</f>
        <v>0</v>
      </c>
      <c r="D40" s="56"/>
      <c r="E40" s="70">
        <f t="shared" si="6"/>
        <v>0</v>
      </c>
      <c r="F40" s="69">
        <f>SUMIFS(Journal!$H:$H,Journal!$B:$B,Dashboard!$F$24,Journal!$F:$F,Dashboard!B40)</f>
        <v>0</v>
      </c>
      <c r="G40" s="56"/>
      <c r="H40" s="70">
        <f t="shared" si="8"/>
        <v>0</v>
      </c>
      <c r="I40" s="69">
        <f>SUMIFS(Journal!$H:$H,Journal!$B:$B,Dashboard!$I$24,Journal!$F:$F,Dashboard!B40)</f>
        <v>0</v>
      </c>
      <c r="J40" s="56"/>
      <c r="K40" s="71">
        <f t="shared" si="7"/>
        <v>0</v>
      </c>
      <c r="L40" s="95">
        <f>SUMIF(Journal!F:F,Dashboard!B40,Journal!H:H)</f>
        <v>0</v>
      </c>
      <c r="M40" s="71">
        <f t="shared" si="9"/>
        <v>0</v>
      </c>
      <c r="N40" s="72">
        <f t="shared" si="5"/>
        <v>0</v>
      </c>
    </row>
    <row r="41" spans="1:14" x14ac:dyDescent="0.5">
      <c r="A41" s="140"/>
      <c r="B41" s="5" t="str">
        <f>'Project Specifications'!D5</f>
        <v>Software Customisation &amp; Maintenance</v>
      </c>
      <c r="C41" s="69">
        <f>SUMIFS(Journal!$H:$H,Journal!$B:$B,Dashboard!$C$24,Journal!$F:$F,Dashboard!B41)</f>
        <v>0</v>
      </c>
      <c r="D41" s="56"/>
      <c r="E41" s="70">
        <f t="shared" si="6"/>
        <v>0</v>
      </c>
      <c r="F41" s="69">
        <f>SUMIFS(Journal!$H:$H,Journal!$B:$B,Dashboard!$F$24,Journal!$F:$F,Dashboard!B41)</f>
        <v>0</v>
      </c>
      <c r="G41" s="56"/>
      <c r="H41" s="70">
        <f t="shared" si="8"/>
        <v>0</v>
      </c>
      <c r="I41" s="69">
        <f>SUMIFS(Journal!$H:$H,Journal!$B:$B,Dashboard!$I$24,Journal!$F:$F,Dashboard!B41)</f>
        <v>0</v>
      </c>
      <c r="J41" s="56"/>
      <c r="K41" s="71">
        <f t="shared" si="7"/>
        <v>0</v>
      </c>
      <c r="L41" s="95">
        <f>SUMIF(Journal!F:F,Dashboard!B41,Journal!H:H)</f>
        <v>0</v>
      </c>
      <c r="M41" s="71">
        <f t="shared" si="9"/>
        <v>0</v>
      </c>
      <c r="N41" s="72">
        <f t="shared" si="5"/>
        <v>0</v>
      </c>
    </row>
    <row r="42" spans="1:14" x14ac:dyDescent="0.5">
      <c r="A42" s="140"/>
      <c r="B42" s="5" t="str">
        <f>'Project Specifications'!D6</f>
        <v>Additional ICT-related Teacher Activities</v>
      </c>
      <c r="C42" s="73">
        <f>SUMIFS(Journal!$H:$H,Journal!$B:$B,Dashboard!$C$24,Journal!$F:$F,Dashboard!B42)</f>
        <v>0</v>
      </c>
      <c r="D42" s="74"/>
      <c r="E42" s="75">
        <f t="shared" si="6"/>
        <v>0</v>
      </c>
      <c r="F42" s="73">
        <f>SUMIFS(Journal!$H:$H,Journal!$B:$B,Dashboard!$F$24,Journal!$F:$F,Dashboard!B42)</f>
        <v>0</v>
      </c>
      <c r="G42" s="74"/>
      <c r="H42" s="75">
        <f t="shared" si="8"/>
        <v>0</v>
      </c>
      <c r="I42" s="73">
        <f>SUMIFS(Journal!$H:$H,Journal!$B:$B,Dashboard!$I$24,Journal!$F:$F,Dashboard!B42)</f>
        <v>0</v>
      </c>
      <c r="J42" s="74"/>
      <c r="K42" s="76">
        <f t="shared" si="7"/>
        <v>0</v>
      </c>
      <c r="L42" s="96">
        <f>SUMIF(Journal!F:F,Dashboard!B42,Journal!H:H)</f>
        <v>0</v>
      </c>
      <c r="M42" s="76">
        <f t="shared" si="9"/>
        <v>0</v>
      </c>
      <c r="N42" s="77">
        <f t="shared" si="5"/>
        <v>0</v>
      </c>
    </row>
    <row r="43" spans="1:14" x14ac:dyDescent="0.5">
      <c r="D43" s="78"/>
      <c r="E43" s="78"/>
      <c r="G43" s="78"/>
      <c r="H43" s="78"/>
      <c r="J43" s="78"/>
      <c r="K43" s="78"/>
      <c r="L43" s="78">
        <f>SUM(L25:L42)</f>
        <v>0</v>
      </c>
      <c r="M43" s="78">
        <f>SUM(M25:M42)</f>
        <v>0</v>
      </c>
      <c r="N43" s="78">
        <f>SUM(N25:N42)</f>
        <v>0</v>
      </c>
    </row>
    <row r="44" spans="1:14" x14ac:dyDescent="0.5">
      <c r="C44" s="78">
        <f>SUM(C25:C42)</f>
        <v>0</v>
      </c>
      <c r="F44" s="78">
        <f>SUM(F25:F42)</f>
        <v>0</v>
      </c>
      <c r="I44" s="78">
        <f>SUM(I25:I42)</f>
        <v>0</v>
      </c>
      <c r="L44" s="78">
        <f>C44+F44+I44</f>
        <v>0</v>
      </c>
    </row>
    <row r="45" spans="1:14" x14ac:dyDescent="0.5">
      <c r="L45" s="112" t="str">
        <f>IF(L43=L44,"matching totals","error in calculations")</f>
        <v>matching totals</v>
      </c>
    </row>
  </sheetData>
  <mergeCells count="10">
    <mergeCell ref="A35:A37"/>
    <mergeCell ref="A38:A42"/>
    <mergeCell ref="A7:A11"/>
    <mergeCell ref="A12:A14"/>
    <mergeCell ref="A15:A19"/>
    <mergeCell ref="A2:A6"/>
    <mergeCell ref="O1:R1"/>
    <mergeCell ref="O24:R24"/>
    <mergeCell ref="A25:A29"/>
    <mergeCell ref="A30:A34"/>
  </mergeCells>
  <dataValidations count="1">
    <dataValidation errorStyle="warning" allowBlank="1" showErrorMessage="1" sqref="L20:L22 L45" xr:uid="{C0986953-3A23-474C-817B-C09C50568DC1}"/>
  </dataValidation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4ADFC-F59D-AC42-A313-9D14B8CA32F5}">
  <dimension ref="A1:K41"/>
  <sheetViews>
    <sheetView zoomScale="55" zoomScaleNormal="55" workbookViewId="0">
      <selection activeCell="J32" sqref="J32"/>
    </sheetView>
  </sheetViews>
  <sheetFormatPr baseColWidth="10" defaultColWidth="11" defaultRowHeight="15.75" x14ac:dyDescent="0.5"/>
  <cols>
    <col min="1" max="1" width="32.25" bestFit="1" customWidth="1"/>
    <col min="2" max="2" width="34.75" bestFit="1" customWidth="1"/>
    <col min="3" max="3" width="14.375" bestFit="1" customWidth="1"/>
    <col min="4" max="4" width="16.375" bestFit="1" customWidth="1"/>
    <col min="5" max="5" width="13" bestFit="1" customWidth="1"/>
    <col min="6" max="6" width="17" bestFit="1" customWidth="1"/>
    <col min="7" max="7" width="27.875" bestFit="1" customWidth="1"/>
    <col min="8" max="8" width="8" bestFit="1" customWidth="1"/>
    <col min="9" max="9" width="12" bestFit="1" customWidth="1"/>
    <col min="10" max="10" width="16.375" bestFit="1" customWidth="1"/>
    <col min="11" max="11" width="12" bestFit="1" customWidth="1"/>
  </cols>
  <sheetData>
    <row r="1" spans="1:11" x14ac:dyDescent="0.5">
      <c r="A1" s="105" t="s">
        <v>15</v>
      </c>
      <c r="B1" s="106" t="s">
        <v>16</v>
      </c>
      <c r="C1" s="111" t="s">
        <v>19</v>
      </c>
      <c r="D1" s="105" t="s">
        <v>22</v>
      </c>
      <c r="E1" s="116" t="s">
        <v>23</v>
      </c>
      <c r="F1" s="105" t="s">
        <v>24</v>
      </c>
      <c r="G1" s="39" t="s">
        <v>25</v>
      </c>
      <c r="H1" s="141" t="s">
        <v>26</v>
      </c>
      <c r="I1" s="142"/>
      <c r="J1" s="142"/>
      <c r="K1" s="142"/>
    </row>
    <row r="2" spans="1:11" x14ac:dyDescent="0.5">
      <c r="A2" s="135" t="str">
        <f>'Project Specifications'!$A$1</f>
        <v>Project Design and Management</v>
      </c>
      <c r="B2" s="2" t="str">
        <f>'Project Specifications'!$A$2</f>
        <v>Analysis &amp; Design of Improvements</v>
      </c>
      <c r="C2" s="31">
        <f>Dashboard!L2</f>
        <v>0</v>
      </c>
      <c r="D2" s="31">
        <f>C2/(COUNT('Project Specifications'!$A$12:$A$18))</f>
        <v>0</v>
      </c>
      <c r="E2" s="37"/>
      <c r="F2" s="97">
        <f>IF(E2=0,D2,D2*E2)</f>
        <v>0</v>
      </c>
      <c r="G2" s="30">
        <f>F2/'Project Specifications'!$B$12</f>
        <v>0</v>
      </c>
      <c r="H2" s="117"/>
    </row>
    <row r="3" spans="1:11" x14ac:dyDescent="0.5">
      <c r="A3" s="135"/>
      <c r="B3" s="2" t="str">
        <f>'Project Specifications'!$A$3</f>
        <v>Planning &amp; Controlling</v>
      </c>
      <c r="C3" s="31">
        <f>Dashboard!L3</f>
        <v>0</v>
      </c>
      <c r="D3" s="31">
        <f>C3/(COUNT('Project Specifications'!$A$12:$A$18))</f>
        <v>0</v>
      </c>
      <c r="E3" s="37"/>
      <c r="F3" s="97">
        <f t="shared" ref="F3:F19" si="0">IF(E3=0,D3,D3*E3)</f>
        <v>0</v>
      </c>
      <c r="G3" s="30">
        <f>F3/'Project Specifications'!$B$12</f>
        <v>0</v>
      </c>
      <c r="H3" s="117"/>
    </row>
    <row r="4" spans="1:11" x14ac:dyDescent="0.5">
      <c r="A4" s="135"/>
      <c r="B4" s="2" t="str">
        <f>'Project Specifications'!$A$4</f>
        <v>Coordination &amp; Networking</v>
      </c>
      <c r="C4" s="31">
        <f>Dashboard!L4</f>
        <v>0</v>
      </c>
      <c r="D4" s="31">
        <f>C4/(COUNT('Project Specifications'!$A$12:$A$18))</f>
        <v>0</v>
      </c>
      <c r="E4" s="37"/>
      <c r="F4" s="97">
        <f t="shared" si="0"/>
        <v>0</v>
      </c>
      <c r="G4" s="30">
        <f>F4/'Project Specifications'!$B$12</f>
        <v>0</v>
      </c>
      <c r="H4" s="117"/>
    </row>
    <row r="5" spans="1:11" x14ac:dyDescent="0.5">
      <c r="A5" s="135"/>
      <c r="B5" s="2" t="str">
        <f>'Project Specifications'!$A$5</f>
        <v>Evaluation</v>
      </c>
      <c r="C5" s="31">
        <f>Dashboard!L5</f>
        <v>0</v>
      </c>
      <c r="D5" s="31">
        <f>C5/(COUNT('Project Specifications'!$A$12:$A$18))</f>
        <v>0</v>
      </c>
      <c r="E5" s="37"/>
      <c r="F5" s="97">
        <f t="shared" si="0"/>
        <v>0</v>
      </c>
      <c r="G5" s="30">
        <f>F5/'Project Specifications'!$B$12</f>
        <v>0</v>
      </c>
      <c r="H5" s="117"/>
    </row>
    <row r="6" spans="1:11" x14ac:dyDescent="0.5">
      <c r="A6" s="135"/>
      <c r="B6" s="2" t="str">
        <f>'Project Specifications'!$A$6</f>
        <v>Dissemination &amp; Upscaling</v>
      </c>
      <c r="C6" s="31">
        <f>Dashboard!L6</f>
        <v>0</v>
      </c>
      <c r="D6" s="31">
        <f>C6/(COUNT('Project Specifications'!$A$12:$A$18))</f>
        <v>0</v>
      </c>
      <c r="E6" s="37"/>
      <c r="F6" s="97">
        <f t="shared" si="0"/>
        <v>0</v>
      </c>
      <c r="G6" s="30">
        <f>F6/'Project Specifications'!$B$12</f>
        <v>0</v>
      </c>
      <c r="H6" s="117"/>
    </row>
    <row r="7" spans="1:11" x14ac:dyDescent="0.5">
      <c r="A7" s="138" t="str">
        <f>'Project Specifications'!$B$1</f>
        <v>Training and Support</v>
      </c>
      <c r="B7" s="3" t="str">
        <f>'Project Specifications'!$B$2</f>
        <v>Pedagogical Training</v>
      </c>
      <c r="C7" s="32">
        <f>Dashboard!L7</f>
        <v>0</v>
      </c>
      <c r="D7" s="32">
        <f>C7/(COUNT('Project Specifications'!$A$12:$A$18))</f>
        <v>0</v>
      </c>
      <c r="E7" s="37"/>
      <c r="F7" s="98">
        <f t="shared" si="0"/>
        <v>0</v>
      </c>
      <c r="G7" s="30">
        <f>F7/'Project Specifications'!$B$12</f>
        <v>0</v>
      </c>
      <c r="H7" s="143" t="s">
        <v>27</v>
      </c>
      <c r="I7" s="146">
        <f>(F7+F8)/'Project Specifications'!$C$12</f>
        <v>0</v>
      </c>
    </row>
    <row r="8" spans="1:11" x14ac:dyDescent="0.5">
      <c r="A8" s="138"/>
      <c r="B8" s="3" t="str">
        <f>'Project Specifications'!$B$3</f>
        <v>Technical Training</v>
      </c>
      <c r="C8" s="32">
        <f>Dashboard!L8</f>
        <v>0</v>
      </c>
      <c r="D8" s="32">
        <f>C8/(COUNT('Project Specifications'!$A$12:$A$18))</f>
        <v>0</v>
      </c>
      <c r="E8" s="37"/>
      <c r="F8" s="98">
        <f t="shared" si="0"/>
        <v>0</v>
      </c>
      <c r="G8" s="30">
        <f>F8/'Project Specifications'!$B$12</f>
        <v>0</v>
      </c>
      <c r="H8" s="143"/>
      <c r="I8" s="147"/>
      <c r="J8" s="145" t="s">
        <v>28</v>
      </c>
    </row>
    <row r="9" spans="1:11" x14ac:dyDescent="0.5">
      <c r="A9" s="138"/>
      <c r="B9" s="3" t="str">
        <f>'Project Specifications'!$B$4</f>
        <v>Organisational Development</v>
      </c>
      <c r="C9" s="32">
        <f>Dashboard!L9</f>
        <v>0</v>
      </c>
      <c r="D9" s="32">
        <f>C9/(COUNT('Project Specifications'!$A$12:$A$18))</f>
        <v>0</v>
      </c>
      <c r="E9" s="37"/>
      <c r="F9" s="98">
        <f t="shared" si="0"/>
        <v>0</v>
      </c>
      <c r="G9" s="30">
        <f>F9/'Project Specifications'!$B$12</f>
        <v>0</v>
      </c>
      <c r="H9" s="117"/>
      <c r="J9" s="145"/>
      <c r="K9" s="118">
        <f>I7+I10</f>
        <v>0</v>
      </c>
    </row>
    <row r="10" spans="1:11" x14ac:dyDescent="0.5">
      <c r="A10" s="138"/>
      <c r="B10" s="3" t="str">
        <f>'Project Specifications'!$B$5</f>
        <v xml:space="preserve">Pedagogical Support </v>
      </c>
      <c r="C10" s="32">
        <f>Dashboard!L10</f>
        <v>0</v>
      </c>
      <c r="D10" s="32">
        <f>C10/(COUNT('Project Specifications'!$A$12:$A$18))</f>
        <v>0</v>
      </c>
      <c r="E10" s="37"/>
      <c r="F10" s="98">
        <f t="shared" si="0"/>
        <v>0</v>
      </c>
      <c r="G10" s="30">
        <f>F10/'Project Specifications'!$B$12</f>
        <v>0</v>
      </c>
      <c r="H10" s="143" t="s">
        <v>29</v>
      </c>
      <c r="I10" s="146">
        <f>(F10+F11)/'Project Specifications'!$C$12</f>
        <v>0</v>
      </c>
      <c r="J10" s="145"/>
    </row>
    <row r="11" spans="1:11" x14ac:dyDescent="0.5">
      <c r="A11" s="138"/>
      <c r="B11" s="3" t="str">
        <f>'Project Specifications'!$B$6</f>
        <v>Technical Support &amp; Administration</v>
      </c>
      <c r="C11" s="32">
        <f>Dashboard!L11</f>
        <v>0</v>
      </c>
      <c r="D11" s="32">
        <f>C11/(COUNT('Project Specifications'!$A$12:$A$18))</f>
        <v>0</v>
      </c>
      <c r="E11" s="37"/>
      <c r="F11" s="98">
        <f t="shared" si="0"/>
        <v>0</v>
      </c>
      <c r="G11" s="30">
        <f>F11/'Project Specifications'!$B$12</f>
        <v>0</v>
      </c>
      <c r="H11" s="143"/>
      <c r="I11" s="147"/>
    </row>
    <row r="12" spans="1:11" x14ac:dyDescent="0.5">
      <c r="A12" s="139" t="str">
        <f>'Project Specifications'!$C$1</f>
        <v>Content</v>
      </c>
      <c r="B12" s="4" t="str">
        <f>'Project Specifications'!$C$2</f>
        <v>Search &amp; Integration into Curriculum</v>
      </c>
      <c r="C12" s="33">
        <f>Dashboard!L12</f>
        <v>0</v>
      </c>
      <c r="D12" s="33">
        <f>C12/(COUNT('Project Specifications'!$A$12:$A$18))</f>
        <v>0</v>
      </c>
      <c r="E12" s="37"/>
      <c r="F12" s="99">
        <f t="shared" si="0"/>
        <v>0</v>
      </c>
      <c r="G12" s="30">
        <f>F12/'Project Specifications'!$B$12</f>
        <v>0</v>
      </c>
      <c r="H12" s="117"/>
    </row>
    <row r="13" spans="1:11" x14ac:dyDescent="0.5">
      <c r="A13" s="139"/>
      <c r="B13" s="4" t="str">
        <f>'Project Specifications'!$C$3</f>
        <v>Adaptation</v>
      </c>
      <c r="C13" s="33">
        <f>Dashboard!L13</f>
        <v>0</v>
      </c>
      <c r="D13" s="33">
        <f>C13/(COUNT('Project Specifications'!$A$12:$A$18))</f>
        <v>0</v>
      </c>
      <c r="E13" s="37"/>
      <c r="F13" s="99">
        <f t="shared" si="0"/>
        <v>0</v>
      </c>
      <c r="G13" s="30">
        <f>F13/'Project Specifications'!$B$12</f>
        <v>0</v>
      </c>
      <c r="H13" s="117"/>
    </row>
    <row r="14" spans="1:11" x14ac:dyDescent="0.5">
      <c r="A14" s="139"/>
      <c r="B14" s="4" t="str">
        <f>'Project Specifications'!$C$4</f>
        <v>Production</v>
      </c>
      <c r="C14" s="33">
        <f>Dashboard!L14</f>
        <v>0</v>
      </c>
      <c r="D14" s="33">
        <f>C14/(COUNT('Project Specifications'!$A$12:$A$18))</f>
        <v>0</v>
      </c>
      <c r="E14" s="37"/>
      <c r="F14" s="99">
        <f t="shared" si="0"/>
        <v>0</v>
      </c>
      <c r="G14" s="30">
        <f>F14/'Project Specifications'!$B$12</f>
        <v>0</v>
      </c>
      <c r="H14" s="117"/>
    </row>
    <row r="15" spans="1:11" x14ac:dyDescent="0.5">
      <c r="A15" s="140" t="str">
        <f>'Project Specifications'!$D$1</f>
        <v>Delivery ICT and related Activities</v>
      </c>
      <c r="B15" s="5" t="str">
        <f>'Project Specifications'!$D$2</f>
        <v>Hardware Acquisition</v>
      </c>
      <c r="C15" s="34">
        <f>Dashboard!L15</f>
        <v>0</v>
      </c>
      <c r="D15" s="34">
        <f>C15/(COUNT('Project Specifications'!$A$12:$A$18))</f>
        <v>0</v>
      </c>
      <c r="E15" s="37"/>
      <c r="F15" s="100">
        <f t="shared" si="0"/>
        <v>0</v>
      </c>
      <c r="G15" s="30">
        <f>F15/'Project Specifications'!$B$12</f>
        <v>0</v>
      </c>
      <c r="H15" s="117"/>
    </row>
    <row r="16" spans="1:11" x14ac:dyDescent="0.5">
      <c r="A16" s="140"/>
      <c r="B16" s="5" t="str">
        <f>'Project Specifications'!$D$3</f>
        <v>Hardware Maintenance</v>
      </c>
      <c r="C16" s="34">
        <f>Dashboard!L16</f>
        <v>0</v>
      </c>
      <c r="D16" s="34">
        <f>C16/(COUNT('Project Specifications'!$A$12:$A$18))</f>
        <v>0</v>
      </c>
      <c r="E16" s="37"/>
      <c r="F16" s="100">
        <f t="shared" si="0"/>
        <v>0</v>
      </c>
      <c r="G16" s="30">
        <f>F16/'Project Specifications'!$B$12</f>
        <v>0</v>
      </c>
      <c r="H16" s="117"/>
    </row>
    <row r="17" spans="1:11" x14ac:dyDescent="0.5">
      <c r="A17" s="140"/>
      <c r="B17" s="5" t="str">
        <f>'Project Specifications'!$D$4</f>
        <v>Software Acquisition</v>
      </c>
      <c r="C17" s="34">
        <f>Dashboard!L17</f>
        <v>0</v>
      </c>
      <c r="D17" s="34">
        <f>C17/(COUNT('Project Specifications'!$A$12:$A$18))</f>
        <v>0</v>
      </c>
      <c r="E17" s="37"/>
      <c r="F17" s="100">
        <f t="shared" si="0"/>
        <v>0</v>
      </c>
      <c r="G17" s="30">
        <f>F17/'Project Specifications'!$B$12</f>
        <v>0</v>
      </c>
      <c r="H17" s="117"/>
    </row>
    <row r="18" spans="1:11" x14ac:dyDescent="0.5">
      <c r="A18" s="140"/>
      <c r="B18" s="5" t="str">
        <f>'Project Specifications'!$D$5</f>
        <v>Software Customisation &amp; Maintenance</v>
      </c>
      <c r="C18" s="34">
        <f>Dashboard!L18</f>
        <v>0</v>
      </c>
      <c r="D18" s="34">
        <f>C18/(COUNT('Project Specifications'!$A$12:$A$18))</f>
        <v>0</v>
      </c>
      <c r="E18" s="37"/>
      <c r="F18" s="100">
        <f t="shared" si="0"/>
        <v>0</v>
      </c>
      <c r="G18" s="30">
        <f>F18/'Project Specifications'!$B$12</f>
        <v>0</v>
      </c>
      <c r="H18" s="117"/>
    </row>
    <row r="19" spans="1:11" ht="16.149999999999999" thickBot="1" x14ac:dyDescent="0.55000000000000004">
      <c r="A19" s="140"/>
      <c r="B19" s="79" t="str">
        <f>'Project Specifications'!$D$6</f>
        <v>Additional ICT-related Teacher Activities</v>
      </c>
      <c r="C19" s="34">
        <f>Dashboard!L19</f>
        <v>0</v>
      </c>
      <c r="D19" s="34">
        <f>C19/(COUNT('Project Specifications'!$A$12:$A$18))</f>
        <v>0</v>
      </c>
      <c r="E19" s="37"/>
      <c r="F19" s="100">
        <f t="shared" si="0"/>
        <v>0</v>
      </c>
      <c r="G19" s="30">
        <f>F19/'Project Specifications'!$B$12</f>
        <v>0</v>
      </c>
      <c r="H19" s="117"/>
    </row>
    <row r="20" spans="1:11" ht="16.149999999999999" thickBot="1" x14ac:dyDescent="0.55000000000000004">
      <c r="C20" s="30">
        <f>SUM(C2:C19)</f>
        <v>0</v>
      </c>
      <c r="F20" s="30">
        <f>SUM(F2:F19)</f>
        <v>0</v>
      </c>
      <c r="G20" s="121">
        <f>F20/'Project Specifications'!$B$12</f>
        <v>0</v>
      </c>
      <c r="H20" s="38"/>
    </row>
    <row r="22" spans="1:11" x14ac:dyDescent="0.5">
      <c r="A22" s="105" t="s">
        <v>15</v>
      </c>
      <c r="B22" s="106" t="s">
        <v>16</v>
      </c>
      <c r="C22" s="111" t="s">
        <v>21</v>
      </c>
      <c r="D22" s="105" t="s">
        <v>30</v>
      </c>
      <c r="E22" s="116" t="s">
        <v>23</v>
      </c>
      <c r="F22" s="105" t="s">
        <v>31</v>
      </c>
      <c r="G22" s="39" t="s">
        <v>32</v>
      </c>
      <c r="H22" s="141" t="s">
        <v>33</v>
      </c>
      <c r="I22" s="142"/>
      <c r="J22" s="142"/>
      <c r="K22" s="142"/>
    </row>
    <row r="23" spans="1:11" x14ac:dyDescent="0.5">
      <c r="A23" s="135" t="str">
        <f>'Project Specifications'!$A$1</f>
        <v>Project Design and Management</v>
      </c>
      <c r="B23" s="2" t="str">
        <f>'Project Specifications'!$A$2</f>
        <v>Analysis &amp; Design of Improvements</v>
      </c>
      <c r="C23" s="81">
        <f>Dashboard!L25</f>
        <v>0</v>
      </c>
      <c r="D23" s="81">
        <f>C23/(COUNT('Project Specifications'!$A$12:$A$18))</f>
        <v>0</v>
      </c>
      <c r="E23" s="80"/>
      <c r="F23" s="101">
        <f>IF(E23=0,D23,D23*E23)</f>
        <v>0</v>
      </c>
      <c r="G23" s="78">
        <f>F23/'Project Specifications'!$B$12</f>
        <v>0</v>
      </c>
      <c r="H23" s="117"/>
    </row>
    <row r="24" spans="1:11" x14ac:dyDescent="0.5">
      <c r="A24" s="135"/>
      <c r="B24" s="2" t="str">
        <f>'Project Specifications'!$A$3</f>
        <v>Planning &amp; Controlling</v>
      </c>
      <c r="C24" s="81">
        <f>Dashboard!L26</f>
        <v>0</v>
      </c>
      <c r="D24" s="81">
        <f>C24/(COUNT('Project Specifications'!$A$12:$A$18))</f>
        <v>0</v>
      </c>
      <c r="E24" s="80"/>
      <c r="F24" s="101">
        <f t="shared" ref="F24:F40" si="1">IF(E24=0,D24,D24*E24)</f>
        <v>0</v>
      </c>
      <c r="G24" s="78">
        <f>F24/'Project Specifications'!$B$12</f>
        <v>0</v>
      </c>
      <c r="H24" s="117"/>
    </row>
    <row r="25" spans="1:11" x14ac:dyDescent="0.5">
      <c r="A25" s="135"/>
      <c r="B25" s="2" t="str">
        <f>'Project Specifications'!$A$4</f>
        <v>Coordination &amp; Networking</v>
      </c>
      <c r="C25" s="81">
        <f>Dashboard!L27</f>
        <v>0</v>
      </c>
      <c r="D25" s="81">
        <f>C25/(COUNT('Project Specifications'!$A$12:$A$18))</f>
        <v>0</v>
      </c>
      <c r="E25" s="80"/>
      <c r="F25" s="101">
        <f t="shared" si="1"/>
        <v>0</v>
      </c>
      <c r="G25" s="78">
        <f>F25/'Project Specifications'!$B$12</f>
        <v>0</v>
      </c>
      <c r="H25" s="117"/>
    </row>
    <row r="26" spans="1:11" x14ac:dyDescent="0.5">
      <c r="A26" s="135"/>
      <c r="B26" s="2" t="str">
        <f>'Project Specifications'!$A$5</f>
        <v>Evaluation</v>
      </c>
      <c r="C26" s="81">
        <f>Dashboard!L28</f>
        <v>0</v>
      </c>
      <c r="D26" s="81">
        <f>C26/(COUNT('Project Specifications'!$A$12:$A$18))</f>
        <v>0</v>
      </c>
      <c r="E26" s="80"/>
      <c r="F26" s="101">
        <f t="shared" si="1"/>
        <v>0</v>
      </c>
      <c r="G26" s="78">
        <f>F26/'Project Specifications'!$B$12</f>
        <v>0</v>
      </c>
      <c r="H26" s="117"/>
    </row>
    <row r="27" spans="1:11" x14ac:dyDescent="0.5">
      <c r="A27" s="135"/>
      <c r="B27" s="2" t="str">
        <f>'Project Specifications'!$A$6</f>
        <v>Dissemination &amp; Upscaling</v>
      </c>
      <c r="C27" s="81">
        <f>Dashboard!L29</f>
        <v>0</v>
      </c>
      <c r="D27" s="81">
        <f>C27/(COUNT('Project Specifications'!$A$12:$A$18))</f>
        <v>0</v>
      </c>
      <c r="E27" s="80"/>
      <c r="F27" s="101">
        <f t="shared" si="1"/>
        <v>0</v>
      </c>
      <c r="G27" s="78">
        <f>F27/'Project Specifications'!$B$12</f>
        <v>0</v>
      </c>
      <c r="H27" s="117"/>
    </row>
    <row r="28" spans="1:11" x14ac:dyDescent="0.5">
      <c r="A28" s="138" t="str">
        <f>'Project Specifications'!$B$1</f>
        <v>Training and Support</v>
      </c>
      <c r="B28" s="3" t="str">
        <f>'Project Specifications'!$B$2</f>
        <v>Pedagogical Training</v>
      </c>
      <c r="C28" s="82">
        <f>Dashboard!L30</f>
        <v>0</v>
      </c>
      <c r="D28" s="82">
        <f>C28/(COUNT('Project Specifications'!$A$12:$A$18))</f>
        <v>0</v>
      </c>
      <c r="E28" s="80"/>
      <c r="F28" s="102">
        <f t="shared" si="1"/>
        <v>0</v>
      </c>
      <c r="G28" s="78">
        <f>F28/'Project Specifications'!$B$12</f>
        <v>0</v>
      </c>
      <c r="H28" s="143" t="s">
        <v>27</v>
      </c>
      <c r="I28" s="144">
        <f>(F28+F29)/'Project Specifications'!$C$12</f>
        <v>0</v>
      </c>
    </row>
    <row r="29" spans="1:11" x14ac:dyDescent="0.5">
      <c r="A29" s="138"/>
      <c r="B29" s="3" t="str">
        <f>'Project Specifications'!$B$3</f>
        <v>Technical Training</v>
      </c>
      <c r="C29" s="82">
        <f>Dashboard!L31</f>
        <v>0</v>
      </c>
      <c r="D29" s="82">
        <f>C29/(COUNT('Project Specifications'!$A$12:$A$18))</f>
        <v>0</v>
      </c>
      <c r="E29" s="80"/>
      <c r="F29" s="102">
        <f t="shared" si="1"/>
        <v>0</v>
      </c>
      <c r="G29" s="78">
        <f>F29/'Project Specifications'!$B$12</f>
        <v>0</v>
      </c>
      <c r="H29" s="143"/>
      <c r="I29" s="144"/>
      <c r="J29" s="145" t="s">
        <v>28</v>
      </c>
    </row>
    <row r="30" spans="1:11" x14ac:dyDescent="0.5">
      <c r="A30" s="138"/>
      <c r="B30" s="3" t="str">
        <f>'Project Specifications'!$B$4</f>
        <v>Organisational Development</v>
      </c>
      <c r="C30" s="82">
        <f>Dashboard!L32</f>
        <v>0</v>
      </c>
      <c r="D30" s="82">
        <f>C30/(COUNT('Project Specifications'!$A$12:$A$18))</f>
        <v>0</v>
      </c>
      <c r="E30" s="80"/>
      <c r="F30" s="102">
        <f t="shared" si="1"/>
        <v>0</v>
      </c>
      <c r="G30" s="78">
        <f>F30/'Project Specifications'!$B$12</f>
        <v>0</v>
      </c>
      <c r="H30" s="117"/>
      <c r="J30" s="145"/>
      <c r="K30" s="120">
        <f>I28+I31</f>
        <v>0</v>
      </c>
    </row>
    <row r="31" spans="1:11" x14ac:dyDescent="0.5">
      <c r="A31" s="138"/>
      <c r="B31" s="3" t="str">
        <f>'Project Specifications'!$B$5</f>
        <v xml:space="preserve">Pedagogical Support </v>
      </c>
      <c r="C31" s="82">
        <f>Dashboard!L33</f>
        <v>0</v>
      </c>
      <c r="D31" s="82">
        <f>C31/(COUNT('Project Specifications'!$A$12:$A$18))</f>
        <v>0</v>
      </c>
      <c r="E31" s="80"/>
      <c r="F31" s="102">
        <f t="shared" si="1"/>
        <v>0</v>
      </c>
      <c r="G31" s="78">
        <f>F31/'Project Specifications'!$B$12</f>
        <v>0</v>
      </c>
      <c r="H31" s="143" t="s">
        <v>29</v>
      </c>
      <c r="I31" s="144">
        <f>(F31+F32)/'Project Specifications'!$C$12</f>
        <v>0</v>
      </c>
      <c r="J31" s="145"/>
      <c r="K31" s="119"/>
    </row>
    <row r="32" spans="1:11" x14ac:dyDescent="0.5">
      <c r="A32" s="138"/>
      <c r="B32" s="3" t="str">
        <f>'Project Specifications'!$B$6</f>
        <v>Technical Support &amp; Administration</v>
      </c>
      <c r="C32" s="82">
        <f>Dashboard!L34</f>
        <v>0</v>
      </c>
      <c r="D32" s="82">
        <f>C32/(COUNT('Project Specifications'!$A$12:$A$18))</f>
        <v>0</v>
      </c>
      <c r="E32" s="80"/>
      <c r="F32" s="102">
        <f t="shared" si="1"/>
        <v>0</v>
      </c>
      <c r="G32" s="78">
        <f>F32/'Project Specifications'!$B$12</f>
        <v>0</v>
      </c>
      <c r="H32" s="143"/>
      <c r="I32" s="144"/>
    </row>
    <row r="33" spans="1:8" x14ac:dyDescent="0.5">
      <c r="A33" s="139" t="str">
        <f>'Project Specifications'!$C$1</f>
        <v>Content</v>
      </c>
      <c r="B33" s="4" t="str">
        <f>'Project Specifications'!$C$2</f>
        <v>Search &amp; Integration into Curriculum</v>
      </c>
      <c r="C33" s="83">
        <f>Dashboard!L35</f>
        <v>0</v>
      </c>
      <c r="D33" s="83">
        <f>C33/(COUNT('Project Specifications'!$A$12:$A$18))</f>
        <v>0</v>
      </c>
      <c r="E33" s="80"/>
      <c r="F33" s="103">
        <f t="shared" si="1"/>
        <v>0</v>
      </c>
      <c r="G33" s="78">
        <f>F33/'Project Specifications'!$B$12</f>
        <v>0</v>
      </c>
      <c r="H33" s="117"/>
    </row>
    <row r="34" spans="1:8" x14ac:dyDescent="0.5">
      <c r="A34" s="139"/>
      <c r="B34" s="4" t="str">
        <f>'Project Specifications'!$C$3</f>
        <v>Adaptation</v>
      </c>
      <c r="C34" s="83">
        <f>Dashboard!L36</f>
        <v>0</v>
      </c>
      <c r="D34" s="83">
        <f>C34/(COUNT('Project Specifications'!$A$12:$A$18))</f>
        <v>0</v>
      </c>
      <c r="E34" s="80"/>
      <c r="F34" s="103">
        <f t="shared" si="1"/>
        <v>0</v>
      </c>
      <c r="G34" s="78">
        <f>F34/'Project Specifications'!$B$12</f>
        <v>0</v>
      </c>
      <c r="H34" s="117"/>
    </row>
    <row r="35" spans="1:8" x14ac:dyDescent="0.5">
      <c r="A35" s="139"/>
      <c r="B35" s="4" t="str">
        <f>'Project Specifications'!$C$4</f>
        <v>Production</v>
      </c>
      <c r="C35" s="83">
        <f>Dashboard!L37</f>
        <v>0</v>
      </c>
      <c r="D35" s="83">
        <f>C35/(COUNT('Project Specifications'!$A$12:$A$18))</f>
        <v>0</v>
      </c>
      <c r="E35" s="80"/>
      <c r="F35" s="103">
        <f t="shared" si="1"/>
        <v>0</v>
      </c>
      <c r="G35" s="78">
        <f>F35/'Project Specifications'!$B$12</f>
        <v>0</v>
      </c>
      <c r="H35" s="117"/>
    </row>
    <row r="36" spans="1:8" x14ac:dyDescent="0.5">
      <c r="A36" s="140" t="str">
        <f>'Project Specifications'!$D$1</f>
        <v>Delivery ICT and related Activities</v>
      </c>
      <c r="B36" s="5" t="str">
        <f>'Project Specifications'!$D$2</f>
        <v>Hardware Acquisition</v>
      </c>
      <c r="C36" s="84">
        <f>Dashboard!L38</f>
        <v>0</v>
      </c>
      <c r="D36" s="84">
        <f>C36/(COUNT('Project Specifications'!$A$12:$A$18))</f>
        <v>0</v>
      </c>
      <c r="E36" s="80"/>
      <c r="F36" s="104">
        <f t="shared" si="1"/>
        <v>0</v>
      </c>
      <c r="G36" s="78">
        <f>F36/'Project Specifications'!$B$12</f>
        <v>0</v>
      </c>
      <c r="H36" s="117"/>
    </row>
    <row r="37" spans="1:8" x14ac:dyDescent="0.5">
      <c r="A37" s="140"/>
      <c r="B37" s="5" t="str">
        <f>'Project Specifications'!$D$3</f>
        <v>Hardware Maintenance</v>
      </c>
      <c r="C37" s="84">
        <f>Dashboard!L39</f>
        <v>0</v>
      </c>
      <c r="D37" s="84">
        <f>C37/(COUNT('Project Specifications'!$A$12:$A$18))</f>
        <v>0</v>
      </c>
      <c r="E37" s="80"/>
      <c r="F37" s="104">
        <f t="shared" si="1"/>
        <v>0</v>
      </c>
      <c r="G37" s="78">
        <f>F37/'Project Specifications'!$B$12</f>
        <v>0</v>
      </c>
      <c r="H37" s="117"/>
    </row>
    <row r="38" spans="1:8" x14ac:dyDescent="0.5">
      <c r="A38" s="140"/>
      <c r="B38" s="5" t="str">
        <f>'Project Specifications'!$D$4</f>
        <v>Software Acquisition</v>
      </c>
      <c r="C38" s="84">
        <f>Dashboard!L40</f>
        <v>0</v>
      </c>
      <c r="D38" s="84">
        <f>C38/(COUNT('Project Specifications'!$A$12:$A$18))</f>
        <v>0</v>
      </c>
      <c r="E38" s="80"/>
      <c r="F38" s="104">
        <f t="shared" si="1"/>
        <v>0</v>
      </c>
      <c r="G38" s="78">
        <f>F38/'Project Specifications'!$B$12</f>
        <v>0</v>
      </c>
      <c r="H38" s="117"/>
    </row>
    <row r="39" spans="1:8" x14ac:dyDescent="0.5">
      <c r="A39" s="140"/>
      <c r="B39" s="5" t="str">
        <f>'Project Specifications'!$D$5</f>
        <v>Software Customisation &amp; Maintenance</v>
      </c>
      <c r="C39" s="84">
        <f>Dashboard!L41</f>
        <v>0</v>
      </c>
      <c r="D39" s="84">
        <f>C39/(COUNT('Project Specifications'!$A$12:$A$18))</f>
        <v>0</v>
      </c>
      <c r="E39" s="80"/>
      <c r="F39" s="104">
        <f t="shared" si="1"/>
        <v>0</v>
      </c>
      <c r="G39" s="78">
        <f>F39/'Project Specifications'!$B$12</f>
        <v>0</v>
      </c>
      <c r="H39" s="117"/>
    </row>
    <row r="40" spans="1:8" ht="16.149999999999999" thickBot="1" x14ac:dyDescent="0.55000000000000004">
      <c r="A40" s="140"/>
      <c r="B40" s="79" t="str">
        <f>'Project Specifications'!$D$6</f>
        <v>Additional ICT-related Teacher Activities</v>
      </c>
      <c r="C40" s="84">
        <f>Dashboard!L42</f>
        <v>0</v>
      </c>
      <c r="D40" s="84">
        <f>C40/(COUNT('Project Specifications'!$A$12:$A$18))</f>
        <v>0</v>
      </c>
      <c r="E40" s="80"/>
      <c r="F40" s="104">
        <f t="shared" si="1"/>
        <v>0</v>
      </c>
      <c r="G40" s="78">
        <f>F40/'Project Specifications'!$B$12</f>
        <v>0</v>
      </c>
      <c r="H40" s="117"/>
    </row>
    <row r="41" spans="1:8" ht="16.149999999999999" thickBot="1" x14ac:dyDescent="0.55000000000000004">
      <c r="C41" s="78">
        <f>SUM(C23:C40)</f>
        <v>0</v>
      </c>
      <c r="D41" s="78"/>
      <c r="E41" s="78"/>
      <c r="F41" s="78">
        <f>SUM(F23:F40)</f>
        <v>0</v>
      </c>
      <c r="G41" s="122">
        <f>F41/'Project Specifications'!$B$12</f>
        <v>0</v>
      </c>
    </row>
  </sheetData>
  <mergeCells count="20">
    <mergeCell ref="H1:K1"/>
    <mergeCell ref="H22:K22"/>
    <mergeCell ref="H28:H29"/>
    <mergeCell ref="H31:H32"/>
    <mergeCell ref="I28:I29"/>
    <mergeCell ref="I31:I32"/>
    <mergeCell ref="J29:J31"/>
    <mergeCell ref="H7:H8"/>
    <mergeCell ref="I7:I8"/>
    <mergeCell ref="H10:H11"/>
    <mergeCell ref="I10:I11"/>
    <mergeCell ref="J8:J10"/>
    <mergeCell ref="A23:A27"/>
    <mergeCell ref="A28:A32"/>
    <mergeCell ref="A33:A35"/>
    <mergeCell ref="A36:A40"/>
    <mergeCell ref="A2:A6"/>
    <mergeCell ref="A7:A11"/>
    <mergeCell ref="A12:A14"/>
    <mergeCell ref="A15:A19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BE6E-A44B-9F47-86E1-2E4F6008926F}">
  <dimension ref="A1:D18"/>
  <sheetViews>
    <sheetView workbookViewId="0">
      <selection activeCell="B24" sqref="B24"/>
    </sheetView>
  </sheetViews>
  <sheetFormatPr baseColWidth="10" defaultColWidth="10.875" defaultRowHeight="15.75" x14ac:dyDescent="0.5"/>
  <cols>
    <col min="1" max="1" width="42.75" bestFit="1" customWidth="1"/>
    <col min="2" max="2" width="34.875" bestFit="1" customWidth="1"/>
    <col min="3" max="3" width="46" bestFit="1" customWidth="1"/>
    <col min="4" max="4" width="47.5" bestFit="1" customWidth="1"/>
    <col min="5" max="5" width="28.25" bestFit="1" customWidth="1"/>
  </cols>
  <sheetData>
    <row r="1" spans="1:4" s="1" customFormat="1" x14ac:dyDescent="0.5">
      <c r="A1" s="47" t="s">
        <v>34</v>
      </c>
      <c r="B1" s="48" t="s">
        <v>35</v>
      </c>
      <c r="C1" s="49" t="s">
        <v>36</v>
      </c>
      <c r="D1" s="50" t="s">
        <v>37</v>
      </c>
    </row>
    <row r="2" spans="1:4" x14ac:dyDescent="0.5">
      <c r="A2" s="51" t="s">
        <v>38</v>
      </c>
      <c r="B2" s="52" t="s">
        <v>39</v>
      </c>
      <c r="C2" s="53" t="s">
        <v>40</v>
      </c>
      <c r="D2" s="54" t="s">
        <v>41</v>
      </c>
    </row>
    <row r="3" spans="1:4" x14ac:dyDescent="0.5">
      <c r="A3" s="51" t="s">
        <v>42</v>
      </c>
      <c r="B3" s="52" t="s">
        <v>43</v>
      </c>
      <c r="C3" s="53" t="s">
        <v>44</v>
      </c>
      <c r="D3" s="54" t="s">
        <v>45</v>
      </c>
    </row>
    <row r="4" spans="1:4" x14ac:dyDescent="0.5">
      <c r="A4" s="51" t="s">
        <v>46</v>
      </c>
      <c r="B4" s="52" t="s">
        <v>47</v>
      </c>
      <c r="C4" s="53" t="s">
        <v>48</v>
      </c>
      <c r="D4" s="54" t="s">
        <v>49</v>
      </c>
    </row>
    <row r="5" spans="1:4" x14ac:dyDescent="0.5">
      <c r="A5" s="51" t="s">
        <v>50</v>
      </c>
      <c r="B5" s="52" t="s">
        <v>51</v>
      </c>
      <c r="C5" s="40"/>
      <c r="D5" s="54" t="s">
        <v>52</v>
      </c>
    </row>
    <row r="6" spans="1:4" x14ac:dyDescent="0.5">
      <c r="A6" s="51" t="s">
        <v>53</v>
      </c>
      <c r="B6" s="52" t="s">
        <v>54</v>
      </c>
      <c r="C6" s="40"/>
      <c r="D6" s="54" t="s">
        <v>55</v>
      </c>
    </row>
    <row r="11" spans="1:4" x14ac:dyDescent="0.5">
      <c r="A11" s="114" t="s">
        <v>56</v>
      </c>
      <c r="B11" s="114" t="s">
        <v>57</v>
      </c>
      <c r="C11" s="114" t="s">
        <v>58</v>
      </c>
    </row>
    <row r="12" spans="1:4" x14ac:dyDescent="0.5">
      <c r="A12" s="46">
        <v>2022</v>
      </c>
      <c r="B12" s="46">
        <v>500</v>
      </c>
      <c r="C12" s="46">
        <v>30</v>
      </c>
    </row>
    <row r="13" spans="1:4" x14ac:dyDescent="0.5">
      <c r="A13" s="46">
        <v>2023</v>
      </c>
    </row>
    <row r="14" spans="1:4" x14ac:dyDescent="0.5">
      <c r="A14" s="46">
        <v>2024</v>
      </c>
    </row>
    <row r="15" spans="1:4" x14ac:dyDescent="0.5">
      <c r="A15" s="46"/>
    </row>
    <row r="16" spans="1:4" x14ac:dyDescent="0.5">
      <c r="A16" s="46"/>
    </row>
    <row r="17" spans="1:1" x14ac:dyDescent="0.5">
      <c r="A17" s="46"/>
    </row>
    <row r="18" spans="1:1" x14ac:dyDescent="0.5">
      <c r="A18" s="4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6018C2D666304489E53A2C8EF67998" ma:contentTypeVersion="12" ma:contentTypeDescription="Ein neues Dokument erstellen." ma:contentTypeScope="" ma:versionID="c2f8904ffe44f9a2a8bd8c6ade9b047a">
  <xsd:schema xmlns:xsd="http://www.w3.org/2001/XMLSchema" xmlns:xs="http://www.w3.org/2001/XMLSchema" xmlns:p="http://schemas.microsoft.com/office/2006/metadata/properties" xmlns:ns2="60aa809e-c2ed-4405-84d5-e722bd7b7945" xmlns:ns3="a100b8ac-8954-4471-9dbe-7c5863b13dc0" targetNamespace="http://schemas.microsoft.com/office/2006/metadata/properties" ma:root="true" ma:fieldsID="ad154234e53b08bbbe30b39730dc8da2" ns2:_="" ns3:_="">
    <xsd:import namespace="60aa809e-c2ed-4405-84d5-e722bd7b7945"/>
    <xsd:import namespace="a100b8ac-8954-4471-9dbe-7c5863b13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a809e-c2ed-4405-84d5-e722bd7b7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0b8ac-8954-4471-9dbe-7c5863b13dc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b189481-d9e3-4735-bc27-75da487d5af5}" ma:internalName="TaxCatchAll" ma:showField="CatchAllData" ma:web="a100b8ac-8954-4471-9dbe-7c5863b13d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00b8ac-8954-4471-9dbe-7c5863b13dc0" xsi:nil="true"/>
    <lcf76f155ced4ddcb4097134ff3c332f xmlns="60aa809e-c2ed-4405-84d5-e722bd7b79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263622-7A5E-497D-9E42-9B8A84591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a809e-c2ed-4405-84d5-e722bd7b7945"/>
    <ds:schemaRef ds:uri="a100b8ac-8954-4471-9dbe-7c5863b13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71B11F-AD84-44EC-B2F1-5D03F8593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527443-E008-4431-BBAB-4A2F441A3A49}">
  <ds:schemaRefs>
    <ds:schemaRef ds:uri="http://schemas.microsoft.com/office/2006/metadata/properties"/>
    <ds:schemaRef ds:uri="http://schemas.microsoft.com/office/infopath/2007/PartnerControls"/>
    <ds:schemaRef ds:uri="a100b8ac-8954-4471-9dbe-7c5863b13dc0"/>
    <ds:schemaRef ds:uri="60aa809e-c2ed-4405-84d5-e722bd7b79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Home</vt:lpstr>
      <vt:lpstr>Journal</vt:lpstr>
      <vt:lpstr>Dashboard</vt:lpstr>
      <vt:lpstr>Ratios</vt:lpstr>
      <vt:lpstr>Project Specifications</vt:lpstr>
      <vt:lpstr>Content</vt:lpstr>
      <vt:lpstr>Delivery_ICT_and_related_Activities</vt:lpstr>
      <vt:lpstr>Project_Design_and_Management</vt:lpstr>
      <vt:lpstr>Training_and_Support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Habegger</dc:creator>
  <cp:keywords/>
  <dc:description/>
  <cp:lastModifiedBy>Urs Gröhbiel</cp:lastModifiedBy>
  <cp:revision/>
  <dcterms:created xsi:type="dcterms:W3CDTF">2019-07-01T07:58:12Z</dcterms:created>
  <dcterms:modified xsi:type="dcterms:W3CDTF">2023-11-28T08:46:04Z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0x010100C16018C2D666304489E53A2C8EF67998</vt:lpwstr>
  </property>
</Properties>
</file>